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d9dd4083d540b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mport_Guide" sheetId="1" r:id="Rae51fd7882104159"/>
    <x:sheet xmlns:r="http://schemas.openxmlformats.org/officeDocument/2006/relationships" name="Sales_Transactions" sheetId="2" r:id="R970625db53bd4274"/>
    <x:sheet xmlns:r="http://schemas.openxmlformats.org/officeDocument/2006/relationships" name="Employees" sheetId="3" r:id="R7007808159dc40b8"/>
    <x:sheet xmlns:r="http://schemas.openxmlformats.org/officeDocument/2006/relationships" name="Targets" sheetId="4" r:id="R8c5c6ae9a0314dc5"/>
    <x:sheet xmlns:r="http://schemas.openxmlformats.org/officeDocument/2006/relationships" name="Coverage" sheetId="5" r:id="R49ab0c5789e8495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yyyy-mm-dd"/>
    <x:numFmt numFmtId="201" formatCode="#,##0"/>
    <x:numFmt numFmtId="202" formatCode="0.0%"/>
  </x:numFmts>
  <x:fonts count="7">
    <x:font>
      <x:sz val="11"/>
      <x:name val="Carlito"/>
    </x:font>
    <x:font>
      <x:b/>
      <x:sz val="16"/>
      <x:color rgb="FF0B2F4F"/>
      <x:name val="Arial"/>
    </x:font>
    <x:font>
      <x:i/>
      <x:sz val="10"/>
      <x:color rgb="FF627587"/>
      <x:name val="Arial"/>
    </x:font>
    <x:font>
      <x:b/>
      <x:sz val="10"/>
      <x:color rgb="FFFFFFFF"/>
      <x:name val="Arial"/>
    </x:font>
    <x:font>
      <x:sz val="10"/>
      <x:color rgb="FF17324A"/>
      <x:name val="Arial"/>
    </x:font>
    <x:font>
      <x:b/>
      <x:sz val="10"/>
      <x:color rgb="FF17324A"/>
      <x:name val="Arial"/>
    </x:font>
    <x:font>
      <x:sz val="11"/>
      <x:name val="Arial"/>
    </x:font>
  </x:fonts>
  <x:fills count="8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0B2F4F"/>
      </x:patternFill>
    </x:fill>
    <x:fill>
      <x:patternFill patternType="solid">
        <x:fgColor rgb="FFEAF5FB"/>
      </x:patternFill>
    </x:fill>
    <x:fill>
      <x:patternFill patternType="solid">
        <x:fgColor rgb="FFE9F7F1"/>
      </x:patternFill>
    </x:fill>
    <x:fill>
      <x:patternFill patternType="solid">
        <x:fgColor rgb="FFFFF4DF"/>
      </x:patternFill>
    </x:fill>
    <x:fill>
      <x:patternFill patternType="solid">
        <x:fgColor rgb="FFFCECEC"/>
      </x:patternFill>
    </x:fill>
  </x:fills>
  <x:borders count="13">
    <x:border/>
    <x:border>
      <x:bottom style="thin">
        <x:color rgb="FFD8E2E9"/>
      </x:bottom>
    </x:border>
    <x:border>
      <x:right style="thin">
        <x:color rgb="FFFFFFFF"/>
      </x:right>
    </x:border>
    <x:border>
      <x:left style="thin">
        <x:color rgb="FFFFFFFF"/>
      </x:left>
    </x:border>
    <x:border>
      <x:top style="thin">
        <x:color rgb="FFD8E2E9"/>
      </x:top>
      <x:bottom style="thin">
        <x:color rgb="FFD8E2E9"/>
      </x:bottom>
    </x:border>
    <x:border>
      <x:left style="thin">
        <x:color rgb="FFFFFFFF"/>
      </x:left>
      <x:right style="thin">
        <x:color rgb="FFFFFFFF"/>
      </x:right>
    </x:border>
    <x:border>
      <x:left style="thin">
        <x:color rgb="FFD8E2E9"/>
      </x:left>
      <x:top style="thin">
        <x:color rgb="FFD8E2E9"/>
      </x:top>
    </x:border>
    <x:border>
      <x:top style="thin">
        <x:color rgb="FFD8E2E9"/>
      </x:top>
    </x:border>
    <x:border>
      <x:right style="thin">
        <x:color rgb="FFD8E2E9"/>
      </x:right>
      <x:top style="thin">
        <x:color rgb="FFD8E2E9"/>
      </x:top>
    </x:border>
    <x:border>
      <x:left style="thin">
        <x:color rgb="FFD8E2E9"/>
      </x:left>
    </x:border>
    <x:border>
      <x:right style="thin">
        <x:color rgb="FFD8E2E9"/>
      </x:right>
    </x:border>
    <x:border>
      <x:left style="thin">
        <x:color rgb="FFD8E2E9"/>
      </x:left>
      <x:bottom style="thin">
        <x:color rgb="FFD8E2E9"/>
      </x:bottom>
    </x:border>
    <x:border>
      <x:right style="thin">
        <x:color rgb="FFD8E2E9"/>
      </x:right>
      <x:bottom style="thin">
        <x:color rgb="FFD8E2E9"/>
      </x:bottom>
    </x:border>
  </x:borders>
  <x:cellStyleXfs count="1">
    <x:xf numFmtId="0" fontId="0" fillId="0" borderId="0"/>
  </x:cellStyleXfs>
  <x:cellXfs count="47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0" fillId="0" borderId="1" xfId="0" applyNumberFormat="1" applyFont="1" applyFill="1" applyBorder="1"/>
    <x:xf numFmtId="0" fontId="1" fillId="2" borderId="0" xfId="0" applyNumberFormat="1" applyFont="1" applyFill="1" applyBorder="1"/>
    <x:xf numFmtId="0" fontId="0" fillId="2" borderId="0" xfId="0" applyNumberFormat="1" applyFont="1" applyFill="1" applyBorder="1"/>
    <x:xf numFmtId="0" fontId="2" fillId="2" borderId="0" xfId="0" applyNumberFormat="1" applyFont="1" applyFill="1" applyBorder="1"/>
    <x:xf numFmtId="0" fontId="0" fillId="2" borderId="1" xfId="0" applyNumberFormat="1" applyFont="1" applyFill="1" applyBorder="1"/>
    <x:xf numFmtId="0" fontId="0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horizontal="center"/>
    </x:xf>
    <x:xf numFmtId="0" fontId="3" fillId="3" borderId="0" xfId="0" applyNumberFormat="1" applyFont="1" applyFill="1" applyBorder="1" applyAlignment="1">
      <x:alignment horizontal="center" vertical="center"/>
    </x:xf>
    <x:xf numFmtId="0" fontId="3" fillId="3" borderId="0" xfId="0" applyNumberFormat="1" applyFont="1" applyFill="1" applyBorder="1" applyAlignment="1">
      <x:alignment horizontal="center" vertical="center" wrapText="1"/>
    </x:xf>
    <x:xf numFmtId="0" fontId="3" fillId="3" borderId="2" xfId="0" applyNumberFormat="1" applyFont="1" applyFill="1" applyBorder="1" applyAlignment="1">
      <x:alignment horizontal="center" vertical="center" wrapText="1"/>
    </x:xf>
    <x:xf numFmtId="0" fontId="3" fillId="3" borderId="3" xfId="0" applyNumberFormat="1" applyFont="1" applyFill="1" applyBorder="1" applyAlignment="1">
      <x:alignment horizontal="center" vertical="center" wrapText="1"/>
    </x:xf>
    <x:xf numFmtId="0" fontId="4" fillId="0" borderId="0" xfId="0" applyNumberFormat="1" applyFont="1" applyFill="1" applyBorder="1"/>
    <x:xf numFmtId="0" fontId="4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horizontal="center" vertical="center"/>
    </x:xf>
    <x:xf numFmtId="0" fontId="4" fillId="0" borderId="1" xfId="0" applyNumberFormat="1" applyFont="1" applyFill="1" applyBorder="1" applyAlignment="1">
      <x:alignment horizontal="center" vertical="center"/>
    </x:xf>
    <x:xf numFmtId="0" fontId="4" fillId="0" borderId="1" xfId="0" applyNumberFormat="1" applyFont="1" applyFill="1" applyBorder="1" applyAlignment="1">
      <x:alignment vertical="center"/>
    </x:xf>
    <x:xf numFmtId="0" fontId="4" fillId="0" borderId="4" xfId="0" applyNumberFormat="1" applyFont="1" applyFill="1" applyBorder="1" applyAlignment="1">
      <x:alignment horizontal="center" vertical="center"/>
    </x:xf>
    <x:xf numFmtId="0" fontId="4" fillId="0" borderId="4" xfId="0" applyNumberFormat="1" applyFont="1" applyFill="1" applyBorder="1" applyAlignment="1">
      <x:alignment vertical="center"/>
    </x:xf>
    <x:xf numFmtId="0" fontId="3" fillId="3" borderId="5" xfId="0" applyNumberFormat="1" applyFont="1" applyFill="1" applyBorder="1" applyAlignment="1">
      <x:alignment horizontal="center" vertical="center" wrapText="1"/>
    </x:xf>
    <x:xf numFmtId="0" fontId="4" fillId="0" borderId="0" xfId="0" applyNumberFormat="1" applyFont="1" applyFill="1" applyBorder="1" applyAlignment="1">
      <x:alignment vertical="center" wrapText="1"/>
    </x:xf>
    <x:xf numFmtId="0" fontId="4" fillId="4" borderId="0" xfId="0" applyNumberFormat="1" applyFont="1" applyFill="1" applyBorder="1" applyAlignment="1">
      <x:alignment vertical="center" wrapText="1"/>
    </x:xf>
    <x:xf numFmtId="0" fontId="4" fillId="4" borderId="6" xfId="0" applyNumberFormat="1" applyFont="1" applyFill="1" applyBorder="1" applyAlignment="1">
      <x:alignment vertical="center" wrapText="1"/>
    </x:xf>
    <x:xf numFmtId="0" fontId="4" fillId="4" borderId="7" xfId="0" applyNumberFormat="1" applyFont="1" applyFill="1" applyBorder="1" applyAlignment="1">
      <x:alignment vertical="center" wrapText="1"/>
    </x:xf>
    <x:xf numFmtId="0" fontId="4" fillId="4" borderId="8" xfId="0" applyNumberFormat="1" applyFont="1" applyFill="1" applyBorder="1" applyAlignment="1">
      <x:alignment vertical="center" wrapText="1"/>
    </x:xf>
    <x:xf numFmtId="0" fontId="4" fillId="4" borderId="9" xfId="0" applyNumberFormat="1" applyFont="1" applyFill="1" applyBorder="1" applyAlignment="1">
      <x:alignment vertical="center" wrapText="1"/>
    </x:xf>
    <x:xf numFmtId="0" fontId="4" fillId="4" borderId="10" xfId="0" applyNumberFormat="1" applyFont="1" applyFill="1" applyBorder="1" applyAlignment="1">
      <x:alignment vertical="center" wrapText="1"/>
    </x:xf>
    <x:xf numFmtId="0" fontId="4" fillId="4" borderId="11" xfId="0" applyNumberFormat="1" applyFont="1" applyFill="1" applyBorder="1" applyAlignment="1">
      <x:alignment vertical="center" wrapText="1"/>
    </x:xf>
    <x:xf numFmtId="0" fontId="4" fillId="4" borderId="1" xfId="0" applyNumberFormat="1" applyFont="1" applyFill="1" applyBorder="1" applyAlignment="1">
      <x:alignment vertical="center" wrapText="1"/>
    </x:xf>
    <x:xf numFmtId="0" fontId="4" fillId="4" borderId="12" xfId="0" applyNumberFormat="1" applyFont="1" applyFill="1" applyBorder="1" applyAlignment="1">
      <x:alignment vertical="center" wrapText="1"/>
    </x:xf>
    <x:xf numFmtId="0" fontId="5" fillId="0" borderId="1" xfId="0" applyNumberFormat="1" applyFont="1" applyFill="1" applyBorder="1" applyAlignment="1">
      <x:alignment vertical="center"/>
    </x:xf>
    <x:xf numFmtId="0" fontId="5" fillId="0" borderId="4" xfId="0" applyNumberFormat="1" applyFont="1" applyFill="1" applyBorder="1" applyAlignment="1">
      <x:alignment vertical="center"/>
    </x:xf>
    <x:xf numFmtId="0" fontId="5" fillId="5" borderId="1" xfId="0" applyNumberFormat="1" applyFont="1" applyFill="1" applyBorder="1" applyAlignment="1">
      <x:alignment vertical="center"/>
    </x:xf>
    <x:xf numFmtId="0" fontId="5" fillId="4" borderId="4" xfId="0" applyNumberFormat="1" applyFont="1" applyFill="1" applyBorder="1" applyAlignment="1">
      <x:alignment vertical="center"/>
    </x:xf>
    <x:xf numFmtId="0" fontId="5" fillId="6" borderId="4" xfId="0" applyNumberFormat="1" applyFont="1" applyFill="1" applyBorder="1" applyAlignment="1">
      <x:alignment vertical="center"/>
    </x:xf>
    <x:xf numFmtId="0" fontId="5" fillId="7" borderId="4" xfId="0" applyNumberFormat="1" applyFont="1" applyFill="1" applyBorder="1" applyAlignment="1">
      <x:alignment vertical="center"/>
    </x:xf>
    <x:xf numFmtId="0" fontId="6" fillId="2" borderId="0" xfId="0" applyNumberFormat="1" applyFont="1" applyFill="1" applyBorder="1"/>
    <x:xf numFmtId="0" fontId="6" fillId="2" borderId="1" xfId="0" applyNumberFormat="1" applyFont="1" applyFill="1" applyBorder="1"/>
    <x:xf numFmtId="0" fontId="6" fillId="0" borderId="0" xfId="0" applyNumberFormat="1" applyFont="1" applyFill="1" applyBorder="1"/>
    <x:xf numFmtId="200" fontId="4" fillId="0" borderId="0" xfId="0" applyNumberFormat="1" applyFont="1" applyFill="1" applyBorder="1" applyAlignment="1">
      <x:alignment vertical="center"/>
    </x:xf>
    <x:xf numFmtId="201" fontId="4" fillId="0" borderId="0" xfId="0" applyNumberFormat="1" applyFont="1" applyFill="1" applyBorder="1" applyAlignment="1">
      <x:alignment vertical="center"/>
    </x:xf>
    <x:xf numFmtId="202" fontId="4" fillId="0" borderId="0" xfId="0" applyNumberFormat="1" applyFont="1" applyFill="1" applyBorder="1" applyAlignment="1">
      <x:alignment vertical="center"/>
    </x:xf>
    <x:xf numFmtId="201" fontId="4" fillId="0" borderId="1" xfId="0" applyNumberFormat="1" applyFont="1" applyFill="1" applyBorder="1" applyAlignment="1">
      <x:alignment vertical="center"/>
    </x:xf>
    <x:xf numFmtId="201" fontId="4" fillId="0" borderId="4" xfId="0" applyNumberFormat="1" applyFont="1" applyFill="1" applyBorder="1" applyAlignment="1">
      <x:alignment vertical="center"/>
    </x:xf>
  </x:cellXfs>
  <x:cellStyles count="1">
    <x:cellStyle name="Normal" xfId="0"/>
  </x:cellStyles>
  <x:dxfs count="5">
    <x:dxf>
      <x:font>
        <x:b/>
        <x:color rgb="FF167A5B"/>
      </x:font>
      <x:fill>
        <x:patternFill patternType="solid">
          <x:bgColor rgb="FFE9F7F1"/>
        </x:patternFill>
      </x:fill>
    </x:dxf>
    <x:dxf>
      <x:font>
        <x:b/>
        <x:color rgb="FF147EC2"/>
      </x:font>
      <x:fill>
        <x:patternFill patternType="solid">
          <x:bgColor rgb="FFEAF5FB"/>
        </x:patternFill>
      </x:fill>
    </x:dxf>
    <x:dxf>
      <x:font>
        <x:b/>
        <x:color rgb="FFA8610B"/>
      </x:font>
      <x:fill>
        <x:patternFill patternType="solid">
          <x:bgColor rgb="FFFFF4DF"/>
        </x:patternFill>
      </x:fill>
    </x:dxf>
    <x:dxf>
      <x:font>
        <x:b/>
        <x:color rgb="FFA13D3D"/>
      </x:font>
      <x:fill>
        <x:patternFill patternType="solid">
          <x:bgColor rgb="FFFCECEC"/>
        </x:patternFill>
      </x:fill>
    </x:dxf>
    <x:dxf>
      <x:font>
        <x:b/>
        <x:color rgb="FFA13D3D"/>
      </x:font>
      <x:fill>
        <x:patternFill patternType="solid">
          <x:bgColor rgb="FFFCECEC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0199ccfdb324513" /><Relationship Type="http://schemas.openxmlformats.org/officeDocument/2006/relationships/theme" Target="/xl/theme/theme1.xml" Id="Rf1fbee727e3b47e8" /><Relationship Type="http://schemas.openxmlformats.org/officeDocument/2006/relationships/sharedStrings" Target="/xl/sharedStrings.xml" Id="R9684d82415064bc7" /><Relationship Type="http://schemas.openxmlformats.org/officeDocument/2006/relationships/worksheet" Target="/xl/worksheets/sheet1.xml" Id="Rae51fd7882104159" /><Relationship Type="http://schemas.openxmlformats.org/officeDocument/2006/relationships/worksheet" Target="/xl/worksheets/sheet2.xml" Id="R970625db53bd4274" /><Relationship Type="http://schemas.openxmlformats.org/officeDocument/2006/relationships/worksheet" Target="/xl/worksheets/sheet3.xml" Id="R7007808159dc40b8" /><Relationship Type="http://schemas.openxmlformats.org/officeDocument/2006/relationships/worksheet" Target="/xl/worksheets/sheet4.xml" Id="R8c5c6ae9a0314dc5" /><Relationship Type="http://schemas.openxmlformats.org/officeDocument/2006/relationships/worksheet" Target="/xl/worksheets/sheet5.xml" Id="R49ab0c5789e8495f" /></Relationships>
</file>

<file path=xl/tables/table1.xml><?xml version="1.0" encoding="utf-8"?>
<x:table xmlns:x="http://schemas.openxmlformats.org/spreadsheetml/2006/main" id="3" name="SalesTransactionsTable" displayName="SalesTransactionsTable" ref="A5:AI55" headerRowCount="1" totalsRowCount="0" totalsRowShown="0">
  <x:tableColumns count="35">
    <x:tableColumn id="1" name="Transaction_ID"/>
    <x:tableColumn id="2" name="External_Record_Key"/>
    <x:tableColumn id="3" name="Booking_Date"/>
    <x:tableColumn id="4" name="Delivery_Date"/>
    <x:tableColumn id="5" name="Commission_Period"/>
    <x:tableColumn id="6" name="Sales_ID"/>
    <x:tableColumn id="7" name="Manager_ID"/>
    <x:tableColumn id="8" name="Senior_Manager_ID"/>
    <x:tableColumn id="9" name="Region"/>
    <x:tableColumn id="10" name="Branch"/>
    <x:tableColumn id="11" name="Team"/>
    <x:tableColumn id="12" name="Vehicle_Model"/>
    <x:tableColumn id="13" name="Model_Year"/>
    <x:tableColumn id="14" name="Grade"/>
    <x:tableColumn id="15" name="Sale_Type"/>
    <x:tableColumn id="16" name="Customer_Type"/>
    <x:tableColumn id="17" name="Take_Care"/>
    <x:tableColumn id="18" name="VVIP_75_Percent"/>
    <x:tableColumn id="19" name="Special_Approval"/>
    <x:tableColumn id="20" name="CRM_Complete"/>
    <x:tableColumn id="21" name="Employee_Active_At_Payment"/>
    <x:tableColumn id="22" name="Delivery_Eligible"/>
    <x:tableColumn id="23" name="Fraud_Suspension_Flag"/>
    <x:tableColumn id="24" name="Finance_Company_Income"/>
    <x:tableColumn id="25" name="Finance_Closing_Rate"/>
    <x:tableColumn id="26" name="Accessory_Selling_Price"/>
    <x:tableColumn id="27" name="Accessory_Net_Cost"/>
    <x:tableColumn id="28" name="Film_Product"/>
    <x:tableColumn id="29" name="Film_Package"/>
    <x:tableColumn id="30" name="Film_Selling_Price"/>
    <x:tableColumn id="31" name="Film_Standard_Price"/>
    <x:tableColumn id="32" name="Source_System"/>
    <x:tableColumn id="33" name="Scenario_Label"/>
    <x:tableColumn id="34" name="Expected_Import_Status"/>
    <x:tableColumn id="35" name="Decision_Reference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1" name="EmployeesTable" displayName="EmployeesTable" ref="A5:K17" headerRowCount="1" totalsRowCount="0" totalsRowShown="0">
  <x:tableColumns count="11">
    <x:tableColumn id="1" name="Employee_ID"/>
    <x:tableColumn id="2" name="Employee_Name"/>
    <x:tableColumn id="3" name="Role"/>
    <x:tableColumn id="4" name="Manager_ID"/>
    <x:tableColumn id="5" name="Senior_Manager_ID"/>
    <x:tableColumn id="6" name="Region"/>
    <x:tableColumn id="7" name="Branch"/>
    <x:tableColumn id="8" name="Team"/>
    <x:tableColumn id="9" name="Active_From"/>
    <x:tableColumn id="10" name="Active_To"/>
    <x:tableColumn id="11" name="Employment_Status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2" name="TargetsTable" displayName="TargetsTable" ref="A5:I21" headerRowCount="1" totalsRowCount="0" totalsRowShown="0">
  <x:tableColumns count="9">
    <x:tableColumn id="1" name="Target_ID"/>
    <x:tableColumn id="2" name="Period_Type"/>
    <x:tableColumn id="3" name="Period_Start"/>
    <x:tableColumn id="4" name="Period_End"/>
    <x:tableColumn id="5" name="Employee_ID"/>
    <x:tableColumn id="6" name="Role"/>
    <x:tableColumn id="7" name="Target_Model"/>
    <x:tableColumn id="8" name="Target_Qty"/>
    <x:tableColumn id="9" name="Note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07752d4f99364fc7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75f6a1098a6d442c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35c8b5c3d03e4397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2" hidden="0" customWidth="1"/>
    <x:col min="2" max="2" width="54" hidden="0" customWidth="1"/>
    <x:col min="3" max="3" width="32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</x:cols>
  <x:sheetData>
    <x:row r="1" ht="19.200000762939453" hidden="0" customHeight="1">
      <x:c r="A1" s="4" t="str">
        <x:v>Commission sales import sample</x:v>
      </x:c>
      <x:c r="B1" s="39"/>
      <x:c r="C1" s="39"/>
      <x:c r="D1" s="39"/>
      <x:c r="E1" s="39"/>
      <x:c r="F1" s="39"/>
      <x:c r="G1" s="39"/>
      <x:c r="H1" s="39"/>
    </x:row>
    <x:row r="2" ht="15" hidden="0" customHeight="1">
      <x:c r="A2" s="6" t="str">
        <x:v>ข้อมูลสมมติ 50 รายการสำหรับทดสอบ Sales, Sales Manager และ Senior Sales Manager</x:v>
      </x:c>
      <x:c r="B2" s="39"/>
      <x:c r="C2" s="39"/>
      <x:c r="D2" s="39"/>
      <x:c r="E2" s="39"/>
      <x:c r="F2" s="39"/>
      <x:c r="G2" s="39"/>
      <x:c r="H2" s="39"/>
    </x:row>
    <x:row r="3" ht="15" hidden="0" customHeight="1">
      <x:c r="A3" s="40"/>
      <x:c r="B3" s="40"/>
      <x:c r="C3" s="40"/>
      <x:c r="D3" s="40"/>
      <x:c r="E3" s="40"/>
      <x:c r="F3" s="40"/>
      <x:c r="G3" s="40"/>
      <x:c r="H3" s="40"/>
    </x:row>
    <x:row r="4" ht="15" hidden="0" customHeight="1">
      <x:c r="A4" s="41"/>
      <x:c r="B4" s="41"/>
      <x:c r="C4" s="41"/>
      <x:c r="D4" s="41"/>
      <x:c r="E4" s="41"/>
      <x:c r="F4" s="41"/>
      <x:c r="G4" s="41"/>
      <x:c r="H4" s="41"/>
    </x:row>
    <x:row r="5" ht="15" hidden="0" customHeight="1">
      <x:c r="A5" s="13" t="str">
        <x:v>ลำดับ</x:v>
      </x:c>
      <x:c r="B5" s="14" t="str">
        <x:v>ขั้นตอนนำเข้า</x:v>
      </x:c>
      <x:c r="C5" s="41"/>
      <x:c r="D5" s="13" t="str">
        <x:v>กติกาของไฟล์ตัวอย่าง</x:v>
      </x:c>
      <x:c r="E5" s="22"/>
      <x:c r="F5" s="22"/>
      <x:c r="G5" s="22"/>
      <x:c r="H5" s="14"/>
    </x:row>
    <x:row r="6" ht="15" hidden="0" customHeight="1">
      <x:c r="A6" s="18" t="n">
        <x:v>1</x:v>
      </x:c>
      <x:c r="B6" s="19" t="str">
        <x:v>นำเข้า Employees เพื่อสร้างโครงสร้าง Sales → Manager → Senior Manager</x:v>
      </x:c>
      <x:c r="C6" s="41"/>
      <x:c r="D6" s="25" t="str">
        <x:v>ทุกแถวคือ 1 การส่งมอบรถ และผูก Sales, Manager, Senior Manager ผ่าน Employee_ID</x:v>
      </x:c>
      <x:c r="E6" s="26"/>
      <x:c r="F6" s="26"/>
      <x:c r="G6" s="26"/>
      <x:c r="H6" s="27"/>
    </x:row>
    <x:row r="7" ht="15" hidden="0" customHeight="1">
      <x:c r="A7" s="20" t="n">
        <x:v>2</x:v>
      </x:c>
      <x:c r="B7" s="21" t="str">
        <x:v>นำเข้า Targets สำหรับเป้ารายเดือน รายไตรมาส และรายปี</x:v>
      </x:c>
      <x:c r="C7" s="41"/>
      <x:c r="D7" s="28" t="str">
        <x:v>Commission_Period ใช้ yyyy-mm และ Delivery_Date เป็น business date ชั่วคราว</x:v>
      </x:c>
      <x:c r="E7" s="24"/>
      <x:c r="F7" s="24"/>
      <x:c r="G7" s="24"/>
      <x:c r="H7" s="29"/>
    </x:row>
    <x:row r="8" ht="15" hidden="0" customHeight="1">
      <x:c r="A8" s="20" t="n">
        <x:v>3</x:v>
      </x:c>
      <x:c r="B8" s="21" t="str">
        <x:v>นำเข้า Sales_Transactions โดยใช้ Transaction_ID และ External_Record_Key ป้องกันข้อมูลซ้ำ</x:v>
      </x:c>
      <x:c r="C8" s="41"/>
      <x:c r="D8" s="28" t="str">
        <x:v>TRUE/FALSE ใช้กับเงื่อนไข Take Care, VVIP, approval, CRM, active, eligibility และ fraud</x:v>
      </x:c>
      <x:c r="E8" s="24"/>
      <x:c r="F8" s="24"/>
      <x:c r="G8" s="24"/>
      <x:c r="H8" s="29"/>
    </x:row>
    <x:row r="9" ht="15" hidden="0" customHeight="1">
      <x:c r="A9" s="20" t="n">
        <x:v>4</x:v>
      </x:c>
      <x:c r="B9" s="21" t="str">
        <x:v>รัน Data validation และแก้รายการ BLOCK_DATA ก่อนสร้าง snapshot</x:v>
      </x:c>
      <x:c r="C9" s="41"/>
      <x:c r="D9" s="28" t="str">
        <x:v>Finance_Closing_Rate เก็บเป็นเปอร์เซ็นต์ เช่น 8% ไม่ใช่เลข 8</x:v>
      </x:c>
      <x:c r="E9" s="24"/>
      <x:c r="F9" s="24"/>
      <x:c r="G9" s="24"/>
      <x:c r="H9" s="29"/>
    </x:row>
    <x:row r="10" ht="15" hidden="0" customHeight="1">
      <x:c r="A10" s="20" t="n">
        <x:v>5</x:v>
      </x:c>
      <x:c r="B10" s="21" t="str">
        <x:v>ส่งรายการ HOLD / REVIEW ไป Rule Decision Center เพื่อยืนยันกติกา</x:v>
      </x:c>
      <x:c r="C10" s="41"/>
      <x:c r="D10" s="28" t="str">
        <x:v>Expected_Import_Status เป็นผลที่ควรได้จาก validation ของ prototype ไม่ใช่ยอดจ่ายจริง</x:v>
      </x:c>
      <x:c r="E10" s="24"/>
      <x:c r="F10" s="24"/>
      <x:c r="G10" s="24"/>
      <x:c r="H10" s="29"/>
    </x:row>
    <x:row r="11" ht="15" hidden="0" customHeight="1">
      <x:c r="A11" s="20" t="n">
        <x:v>6</x:v>
      </x:c>
      <x:c r="B11" s="21" t="str">
        <x:v>สร้าง Simulation Run ตรวจยอดราย Sales, Manager และ Senior Manager ก่อนอนุมัติ</x:v>
      </x:c>
      <x:c r="C11" s="41"/>
      <x:c r="D11" s="28" t="str">
        <x:v>กรณี CL-001/003/009/012/013/015/022 ต้องยืนยันกับ Business ก่อนใช้ Production</x:v>
      </x:c>
      <x:c r="E11" s="24"/>
      <x:c r="F11" s="24"/>
      <x:c r="G11" s="24"/>
      <x:c r="H11" s="29"/>
    </x:row>
    <x:row r="12" ht="15" hidden="0" customHeight="1">
      <x:c r="A12" s="41"/>
      <x:c r="B12" s="41"/>
      <x:c r="C12" s="41"/>
      <x:c r="D12" s="30" t="str">
        <x:v>ข้อมูลทั้งหมดเป็นข้อมูลสมมติ ไม่มีข้อมูลลูกค้าหรือพนักงานจริง</x:v>
      </x:c>
      <x:c r="E12" s="31"/>
      <x:c r="F12" s="31"/>
      <x:c r="G12" s="31"/>
      <x:c r="H12" s="32"/>
    </x:row>
    <x:row r="13" ht="15" hidden="0" customHeight="1">
      <x:c r="A13" s="41"/>
      <x:c r="B13" s="41"/>
      <x:c r="C13" s="41"/>
      <x:c r="D13" s="41"/>
      <x:c r="E13" s="41"/>
      <x:c r="F13" s="41"/>
      <x:c r="G13" s="41"/>
      <x:c r="H13" s="41"/>
    </x:row>
    <x:row r="14" ht="15" hidden="0" customHeight="1">
      <x:c r="A14" s="13" t="str">
        <x:v>สถานะ</x:v>
      </x:c>
      <x:c r="B14" s="22" t="str">
        <x:v>ความหมาย</x:v>
      </x:c>
      <x:c r="C14" s="14" t="str">
        <x:v>การดำเนินการ</x:v>
      </x:c>
      <x:c r="D14" s="41"/>
      <x:c r="E14" s="41"/>
      <x:c r="F14" s="41"/>
      <x:c r="G14" s="41"/>
      <x:c r="H14" s="41"/>
    </x:row>
    <x:row r="15" ht="15" hidden="0" customHeight="1">
      <x:c r="A15" s="35" t="str">
        <x:v>READY</x:v>
      </x:c>
      <x:c r="B15" s="19" t="str">
        <x:v>ข้อมูลพร้อมเข้า Simulation</x:v>
      </x:c>
      <x:c r="C15" s="19" t="str">
        <x:v>คำนวณตาม Rule Version ที่เลือก</x:v>
      </x:c>
      <x:c r="D15" s="41"/>
      <x:c r="E15" s="41"/>
      <x:c r="F15" s="41"/>
      <x:c r="G15" s="41"/>
      <x:c r="H15" s="41"/>
    </x:row>
    <x:row r="16" ht="15" hidden="0" customHeight="1">
      <x:c r="A16" s="36" t="str">
        <x:v>REVIEW</x:v>
      </x:c>
      <x:c r="B16" s="21" t="str">
        <x:v>ข้อมูลผ่านแต่มีกรณีที่ต้องตรวจ</x:v>
      </x:c>
      <x:c r="C16" s="21" t="str">
        <x:v>ยืนยัน Rule/Approval ก่อน Activate</x:v>
      </x:c>
      <x:c r="D16" s="41"/>
      <x:c r="E16" s="41"/>
      <x:c r="F16" s="41"/>
      <x:c r="G16" s="41"/>
      <x:c r="H16" s="41"/>
    </x:row>
    <x:row r="17" ht="15" hidden="0" customHeight="1">
      <x:c r="A17" s="37" t="str">
        <x:v>HOLD</x:v>
      </x:c>
      <x:c r="B17" s="21" t="str">
        <x:v>กติกายังไม่มีข้อสรุป</x:v>
      </x:c>
      <x:c r="C17" s="21" t="str">
        <x:v>ตอบคำถามใน Rule Decision Center</x:v>
      </x:c>
      <x:c r="D17" s="41"/>
      <x:c r="E17" s="41"/>
      <x:c r="F17" s="41"/>
      <x:c r="G17" s="41"/>
      <x:c r="H17" s="41"/>
    </x:row>
    <x:row r="18" ht="15" hidden="0" customHeight="1">
      <x:c r="A18" s="38" t="str">
        <x:v>BLOCK_DATA</x:v>
      </x:c>
      <x:c r="B18" s="21" t="str">
        <x:v>ข้อมูลไม่ผ่าน eligibility หรือ validation</x:v>
      </x:c>
      <x:c r="C18" s="21" t="str">
        <x:v>แก้ข้อมูลต้นทางแล้วนำเข้าใหม่</x:v>
      </x:c>
      <x:c r="D18" s="41"/>
      <x:c r="E18" s="41"/>
      <x:c r="F18" s="41"/>
      <x:c r="G18" s="41"/>
      <x:c r="H18" s="41"/>
    </x:row>
  </x:sheetData>
  <x:mergeCells>
    <x:mergeCell ref="A1:H1"/>
    <x:mergeCell ref="A2:H2"/>
    <x:mergeCell ref="D5:H5"/>
    <x:mergeCell ref="D6:H6"/>
    <x:mergeCell ref="D7:H7"/>
    <x:mergeCell ref="D8:H8"/>
    <x:mergeCell ref="D9:H9"/>
    <x:mergeCell ref="D10:H10"/>
    <x:mergeCell ref="D11:H11"/>
    <x:mergeCell ref="D12:H1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6" ySplit="5" topLeftCell="G6" activePane="bottomRight" state="frozen"/>
    </x:sheetView>
  </x:sheetViews>
  <x:sheetFormatPr defaultRowHeight="15"/>
  <x:cols>
    <x:col min="1" max="1" width="23" hidden="0" customWidth="1"/>
    <x:col min="2" max="2" width="23" hidden="0" customWidth="1"/>
    <x:col min="3" max="3" width="12.670000076293945" hidden="0" customWidth="1"/>
    <x:col min="4" max="4" width="12.5600004196167" hidden="0" customWidth="1"/>
    <x:col min="5" max="5" width="17" hidden="0" customWidth="1"/>
    <x:col min="6" max="6" width="18" hidden="0" customWidth="1"/>
    <x:col min="7" max="7" width="18" hidden="0" customWidth="1"/>
    <x:col min="8" max="8" width="18" hidden="0" customWidth="1"/>
    <x:col min="9" max="9" width="7.78000020980835" hidden="0" customWidth="1"/>
    <x:col min="10" max="10" width="20" hidden="0" customWidth="1"/>
    <x:col min="11" max="11" width="20" hidden="0" customWidth="1"/>
    <x:col min="12" max="12" width="12.890000343322754" hidden="0" customWidth="1"/>
    <x:col min="13" max="13" width="11" hidden="0" customWidth="1"/>
    <x:col min="14" max="14" width="9" hidden="0" customWidth="1"/>
    <x:col min="15" max="15" width="9.890000343322754" hidden="0" customWidth="1"/>
    <x:col min="16" max="16" width="13.779999732971191" hidden="0" customWidth="1"/>
    <x:col min="17" max="17" width="10.109999656677246" hidden="0" customWidth="1"/>
    <x:col min="18" max="18" width="14.779999732971191" hidden="0" customWidth="1"/>
    <x:col min="19" max="19" width="15.109999656677246" hidden="0" customWidth="1"/>
    <x:col min="20" max="20" width="13.670000076293945" hidden="0" customWidth="1"/>
    <x:col min="21" max="21" width="24.329999923706055" hidden="0" customWidth="1"/>
    <x:col min="22" max="22" width="14.5600004196167" hidden="0" customWidth="1"/>
    <x:col min="23" max="23" width="19.889999389648438" hidden="0" customWidth="1"/>
    <x:col min="24" max="24" width="21.889999389648438" hidden="0" customWidth="1"/>
    <x:col min="25" max="25" width="18.559999465942383" hidden="0" customWidth="1"/>
    <x:col min="26" max="26" width="20.329999923706055" hidden="0" customWidth="1"/>
    <x:col min="27" max="27" width="17.559999465942383" hidden="0" customWidth="1"/>
    <x:col min="28" max="28" width="12.220000267028809" hidden="0" customWidth="1"/>
    <x:col min="29" max="29" width="12.5600004196167" hidden="0" customWidth="1"/>
    <x:col min="30" max="30" width="15.890000343322754" hidden="0" customWidth="1"/>
    <x:col min="31" max="31" width="17.440000534057617" hidden="0" customWidth="1"/>
    <x:col min="32" max="32" width="13.890000343322754" hidden="0" customWidth="1"/>
    <x:col min="33" max="33" width="38" hidden="0" customWidth="1"/>
    <x:col min="34" max="34" width="25" hidden="0" customWidth="1"/>
    <x:col min="35" max="35" width="24" hidden="0" customWidth="1"/>
  </x:cols>
  <x:sheetData>
    <x:row r="1" ht="22" customHeight="1">
      <x:c r="A1" s="4" t="str">
        <x:v>Sales transaction import</x:v>
      </x:c>
      <x:c r="B1" s="39"/>
      <x:c r="C1" s="39"/>
      <x:c r="D1" s="39"/>
      <x:c r="E1" s="39"/>
      <x:c r="F1" s="39"/>
      <x:c r="G1" s="39"/>
      <x:c r="H1" s="39"/>
      <x:c r="I1" s="39"/>
      <x:c r="J1" s="39"/>
      <x:c r="K1" s="39"/>
      <x:c r="L1" s="39"/>
      <x:c r="M1" s="39"/>
      <x:c r="N1" s="39"/>
      <x:c r="O1" s="39"/>
      <x:c r="P1" s="39"/>
      <x:c r="Q1" s="39"/>
      <x:c r="R1" s="39"/>
      <x:c r="S1" s="39"/>
      <x:c r="T1" s="39"/>
      <x:c r="U1" s="39"/>
      <x:c r="V1" s="39"/>
      <x:c r="W1" s="39"/>
      <x:c r="X1" s="39"/>
      <x:c r="Y1" s="39"/>
      <x:c r="Z1" s="39"/>
      <x:c r="AA1" s="39"/>
      <x:c r="AB1" s="39"/>
      <x:c r="AC1" s="39"/>
      <x:c r="AD1" s="39"/>
      <x:c r="AE1" s="39"/>
      <x:c r="AF1" s="39"/>
      <x:c r="AG1" s="39"/>
      <x:c r="AH1" s="39"/>
      <x:c r="AI1" s="39"/>
    </x:row>
    <x:row r="2" ht="22" customHeight="1">
      <x:c r="A2" s="6" t="str">
        <x:v>50 delivery rows for May 2026 simulation</x:v>
      </x:c>
      <x:c r="B2" s="39"/>
      <x:c r="C2" s="39"/>
      <x:c r="D2" s="39"/>
      <x:c r="E2" s="39"/>
      <x:c r="F2" s="39"/>
      <x:c r="G2" s="39"/>
      <x:c r="H2" s="39"/>
      <x:c r="I2" s="39"/>
      <x:c r="J2" s="39"/>
      <x:c r="K2" s="39"/>
      <x:c r="L2" s="39"/>
      <x:c r="M2" s="39"/>
      <x:c r="N2" s="39"/>
      <x:c r="O2" s="39"/>
      <x:c r="P2" s="39"/>
      <x:c r="Q2" s="39"/>
      <x:c r="R2" s="39"/>
      <x:c r="S2" s="39"/>
      <x:c r="T2" s="39"/>
      <x:c r="U2" s="39"/>
      <x:c r="V2" s="39"/>
      <x:c r="W2" s="39"/>
      <x:c r="X2" s="39"/>
      <x:c r="Y2" s="39"/>
      <x:c r="Z2" s="39"/>
      <x:c r="AA2" s="39"/>
      <x:c r="AB2" s="39"/>
      <x:c r="AC2" s="39"/>
      <x:c r="AD2" s="39"/>
      <x:c r="AE2" s="39"/>
      <x:c r="AF2" s="39"/>
      <x:c r="AG2" s="39"/>
      <x:c r="AH2" s="39"/>
      <x:c r="AI2" s="39"/>
    </x:row>
    <x:row r="3" ht="22" customHeight="1">
      <x:c r="A3" s="40"/>
      <x:c r="B3" s="40"/>
      <x:c r="C3" s="40"/>
      <x:c r="D3" s="40"/>
      <x:c r="E3" s="40"/>
      <x:c r="F3" s="40"/>
      <x:c r="G3" s="40"/>
      <x:c r="H3" s="40"/>
      <x:c r="I3" s="40"/>
      <x:c r="J3" s="40"/>
      <x:c r="K3" s="40"/>
      <x:c r="L3" s="40"/>
      <x:c r="M3" s="40"/>
      <x:c r="N3" s="40"/>
      <x:c r="O3" s="40"/>
      <x:c r="P3" s="40"/>
      <x:c r="Q3" s="40"/>
      <x:c r="R3" s="40"/>
      <x:c r="S3" s="40"/>
      <x:c r="T3" s="40"/>
      <x:c r="U3" s="40"/>
      <x:c r="V3" s="40"/>
      <x:c r="W3" s="40"/>
      <x:c r="X3" s="40"/>
      <x:c r="Y3" s="40"/>
      <x:c r="Z3" s="40"/>
      <x:c r="AA3" s="40"/>
      <x:c r="AB3" s="40"/>
      <x:c r="AC3" s="40"/>
      <x:c r="AD3" s="40"/>
      <x:c r="AE3" s="40"/>
      <x:c r="AF3" s="40"/>
      <x:c r="AG3" s="40"/>
      <x:c r="AH3" s="40"/>
      <x:c r="AI3" s="40"/>
    </x:row>
    <x:row r="4">
      <x:c r="A4" s="41"/>
      <x:c r="B4" s="41"/>
      <x:c r="C4" s="41"/>
      <x:c r="D4" s="41"/>
      <x:c r="E4" s="41"/>
      <x:c r="F4" s="41"/>
      <x:c r="G4" s="41"/>
      <x:c r="H4" s="41"/>
      <x:c r="I4" s="41"/>
      <x:c r="J4" s="41"/>
      <x:c r="K4" s="41"/>
      <x:c r="L4" s="41"/>
      <x:c r="M4" s="41"/>
      <x:c r="N4" s="41"/>
      <x:c r="O4" s="41"/>
      <x:c r="P4" s="41"/>
      <x:c r="Q4" s="41"/>
      <x:c r="R4" s="41"/>
      <x:c r="S4" s="41"/>
      <x:c r="T4" s="41"/>
      <x:c r="U4" s="41"/>
      <x:c r="V4" s="41"/>
      <x:c r="W4" s="41"/>
      <x:c r="X4" s="41"/>
      <x:c r="Y4" s="41"/>
      <x:c r="Z4" s="41"/>
      <x:c r="AA4" s="41"/>
      <x:c r="AB4" s="41"/>
      <x:c r="AC4" s="41"/>
      <x:c r="AD4" s="41"/>
      <x:c r="AE4" s="41"/>
      <x:c r="AF4" s="41"/>
      <x:c r="AG4" s="41"/>
      <x:c r="AH4" s="41"/>
      <x:c r="AI4" s="41"/>
    </x:row>
    <x:row r="5" ht="34" customHeight="1">
      <x:c r="A5" s="13" t="str">
        <x:v>Transaction_ID</x:v>
      </x:c>
      <x:c r="B5" s="22" t="str">
        <x:v>External_Record_Key</x:v>
      </x:c>
      <x:c r="C5" s="22" t="str">
        <x:v>Booking_Date</x:v>
      </x:c>
      <x:c r="D5" s="22" t="str">
        <x:v>Delivery_Date</x:v>
      </x:c>
      <x:c r="E5" s="22" t="str">
        <x:v>Commission_Period</x:v>
      </x:c>
      <x:c r="F5" s="22" t="str">
        <x:v>Sales_ID</x:v>
      </x:c>
      <x:c r="G5" s="22" t="str">
        <x:v>Manager_ID</x:v>
      </x:c>
      <x:c r="H5" s="22" t="str">
        <x:v>Senior_Manager_ID</x:v>
      </x:c>
      <x:c r="I5" s="22" t="str">
        <x:v>Region</x:v>
      </x:c>
      <x:c r="J5" s="22" t="str">
        <x:v>Branch</x:v>
      </x:c>
      <x:c r="K5" s="22" t="str">
        <x:v>Team</x:v>
      </x:c>
      <x:c r="L5" s="22" t="str">
        <x:v>Vehicle_Model</x:v>
      </x:c>
      <x:c r="M5" s="22" t="str">
        <x:v>Model_Year</x:v>
      </x:c>
      <x:c r="N5" s="22" t="str">
        <x:v>Grade</x:v>
      </x:c>
      <x:c r="O5" s="22" t="str">
        <x:v>Sale_Type</x:v>
      </x:c>
      <x:c r="P5" s="22" t="str">
        <x:v>Customer_Type</x:v>
      </x:c>
      <x:c r="Q5" s="22" t="str">
        <x:v>Take_Care</x:v>
      </x:c>
      <x:c r="R5" s="22" t="str">
        <x:v>VVIP_75_Percent</x:v>
      </x:c>
      <x:c r="S5" s="22" t="str">
        <x:v>Special_Approval</x:v>
      </x:c>
      <x:c r="T5" s="22" t="str">
        <x:v>CRM_Complete</x:v>
      </x:c>
      <x:c r="U5" s="22" t="str">
        <x:v>Employee_Active_At_Payment</x:v>
      </x:c>
      <x:c r="V5" s="22" t="str">
        <x:v>Delivery_Eligible</x:v>
      </x:c>
      <x:c r="W5" s="22" t="str">
        <x:v>Fraud_Suspension_Flag</x:v>
      </x:c>
      <x:c r="X5" s="22" t="str">
        <x:v>Finance_Company_Income</x:v>
      </x:c>
      <x:c r="Y5" s="22" t="str">
        <x:v>Finance_Closing_Rate</x:v>
      </x:c>
      <x:c r="Z5" s="22" t="str">
        <x:v>Accessory_Selling_Price</x:v>
      </x:c>
      <x:c r="AA5" s="22" t="str">
        <x:v>Accessory_Net_Cost</x:v>
      </x:c>
      <x:c r="AB5" s="22" t="str">
        <x:v>Film_Product</x:v>
      </x:c>
      <x:c r="AC5" s="22" t="str">
        <x:v>Film_Package</x:v>
      </x:c>
      <x:c r="AD5" s="22" t="str">
        <x:v>Film_Selling_Price</x:v>
      </x:c>
      <x:c r="AE5" s="22" t="str">
        <x:v>Film_Standard_Price</x:v>
      </x:c>
      <x:c r="AF5" s="22" t="str">
        <x:v>Source_System</x:v>
      </x:c>
      <x:c r="AG5" s="22" t="str">
        <x:v>Scenario_Label</x:v>
      </x:c>
      <x:c r="AH5" s="22" t="str">
        <x:v>Expected_Import_Status</x:v>
      </x:c>
      <x:c r="AI5" s="14" t="str">
        <x:v>Decision_Reference</x:v>
      </x:c>
    </x:row>
    <x:row r="6" ht="22" customHeight="1">
      <x:c r="A6" s="16" t="str">
        <x:v>TX-2026-0001</x:v>
      </x:c>
      <x:c r="B6" s="16" t="str">
        <x:v>DMS-BANGKO-00001</x:v>
      </x:c>
      <x:c r="C6" s="42" t="n">
        <x:v>46136</x:v>
      </x:c>
      <x:c r="D6" s="42" t="n">
        <x:v>46143</x:v>
      </x:c>
      <x:c r="E6" s="16" t="str">
        <x:v>2026-05</x:v>
      </x:c>
      <x:c r="F6" s="16" t="str">
        <x:v>S001</x:v>
      </x:c>
      <x:c r="G6" s="16" t="str">
        <x:v>M001</x:v>
      </x:c>
      <x:c r="H6" s="16" t="str">
        <x:v>SM001</x:v>
      </x:c>
      <x:c r="I6" s="16" t="str">
        <x:v>BKK</x:v>
      </x:c>
      <x:c r="J6" s="16" t="str">
        <x:v>Bangkok Central</x:v>
      </x:c>
      <x:c r="K6" s="16" t="str">
        <x:v>Team A</x:v>
      </x:c>
      <x:c r="L6" s="16" t="str">
        <x:v>G6</x:v>
      </x:c>
      <x:c r="M6" s="16" t="n">
        <x:v>2026</x:v>
      </x:c>
      <x:c r="N6" s="16" t="str">
        <x:v>Standard</x:v>
      </x:c>
      <x:c r="O6" s="16" t="str">
        <x:v>New</x:v>
      </x:c>
      <x:c r="P6" s="16" t="str">
        <x:v>Retail</x:v>
      </x:c>
      <x:c r="Q6" s="16" t="str">
        <x:v>FALSE</x:v>
      </x:c>
      <x:c r="R6" s="16" t="str">
        <x:v>FALSE</x:v>
      </x:c>
      <x:c r="S6" s="16" t="str">
        <x:v>FALSE</x:v>
      </x:c>
      <x:c r="T6" s="16" t="str">
        <x:v>TRUE</x:v>
      </x:c>
      <x:c r="U6" s="16" t="str">
        <x:v>TRUE</x:v>
      </x:c>
      <x:c r="V6" s="16" t="str">
        <x:v>TRUE</x:v>
      </x:c>
      <x:c r="W6" s="16" t="str">
        <x:v>FALSE</x:v>
      </x:c>
      <x:c r="X6" s="43" t="n">
        <x:v>54000</x:v>
      </x:c>
      <x:c r="Y6" s="44" t="n">
        <x:v>0.09000000000000001</x:v>
      </x:c>
      <x:c r="Z6" s="43" t="n">
        <x:v>21500</x:v>
      </x:c>
      <x:c r="AA6" s="43" t="n">
        <x:v>15000</x:v>
      </x:c>
      <x:c r="AB6" s="16" t="str">
        <x:v>Solar Gard</x:v>
      </x:c>
      <x:c r="AC6" s="16" t="str">
        <x:v>Standard</x:v>
      </x:c>
      <x:c r="AD6" s="43" t="n">
        <x:v>15000</x:v>
      </x:c>
      <x:c r="AE6" s="43" t="n">
        <x:v>15000</x:v>
      </x:c>
      <x:c r="AF6" s="16" t="str">
        <x:v>CRM</x:v>
      </x:c>
      <x:c r="AG6" s="23" t="str">
        <x:v>Standard G6 delivery</x:v>
      </x:c>
      <x:c r="AH6" s="23" t="str">
        <x:v>READY</x:v>
      </x:c>
      <x:c r="AI6" s="23" t="str"/>
    </x:row>
    <x:row r="7" ht="22" customHeight="1">
      <x:c r="A7" s="16" t="str">
        <x:v>TX-2026-0002</x:v>
      </x:c>
      <x:c r="B7" s="16" t="str">
        <x:v>DMS-BANGKO-00002</x:v>
      </x:c>
      <x:c r="C7" s="42" t="n">
        <x:v>46137</x:v>
      </x:c>
      <x:c r="D7" s="42" t="n">
        <x:v>46144</x:v>
      </x:c>
      <x:c r="E7" s="16" t="str">
        <x:v>2026-05</x:v>
      </x:c>
      <x:c r="F7" s="16" t="str">
        <x:v>S001</x:v>
      </x:c>
      <x:c r="G7" s="16" t="str">
        <x:v>M001</x:v>
      </x:c>
      <x:c r="H7" s="16" t="str">
        <x:v>SM001</x:v>
      </x:c>
      <x:c r="I7" s="16" t="str">
        <x:v>BKK</x:v>
      </x:c>
      <x:c r="J7" s="16" t="str">
        <x:v>Bangkok Central</x:v>
      </x:c>
      <x:c r="K7" s="16" t="str">
        <x:v>Team A</x:v>
      </x:c>
      <x:c r="L7" s="16" t="str">
        <x:v>X9</x:v>
      </x:c>
      <x:c r="M7" s="16" t="n">
        <x:v>2026</x:v>
      </x:c>
      <x:c r="N7" s="16" t="str">
        <x:v>Standard</x:v>
      </x:c>
      <x:c r="O7" s="16" t="str">
        <x:v>New</x:v>
      </x:c>
      <x:c r="P7" s="16" t="str">
        <x:v>VVIP</x:v>
      </x:c>
      <x:c r="Q7" s="16" t="str">
        <x:v>FALSE</x:v>
      </x:c>
      <x:c r="R7" s="16" t="str">
        <x:v>TRUE</x:v>
      </x:c>
      <x:c r="S7" s="16" t="str">
        <x:v>FALSE</x:v>
      </x:c>
      <x:c r="T7" s="16" t="str">
        <x:v>TRUE</x:v>
      </x:c>
      <x:c r="U7" s="16" t="str">
        <x:v>TRUE</x:v>
      </x:c>
      <x:c r="V7" s="16" t="str">
        <x:v>TRUE</x:v>
      </x:c>
      <x:c r="W7" s="16" t="str">
        <x:v>FALSE</x:v>
      </x:c>
      <x:c r="X7" s="43" t="n">
        <x:v>60000</x:v>
      </x:c>
      <x:c r="Y7" s="44" t="n">
        <x:v>0.095</x:v>
      </x:c>
      <x:c r="Z7" s="43" t="n">
        <x:v>25000</x:v>
      </x:c>
      <x:c r="AA7" s="43" t="n">
        <x:v>17000</x:v>
      </x:c>
      <x:c r="AB7" s="16" t="str">
        <x:v>None</x:v>
      </x:c>
      <x:c r="AC7" s="16" t="str">
        <x:v>None</x:v>
      </x:c>
      <x:c r="AD7" s="43" t="n">
        <x:v>0</x:v>
      </x:c>
      <x:c r="AE7" s="43" t="n">
        <x:v>0</x:v>
      </x:c>
      <x:c r="AF7" s="16" t="str">
        <x:v>DMS</x:v>
      </x:c>
      <x:c r="AG7" s="23" t="str">
        <x:v>VVIP 75% modifier</x:v>
      </x:c>
      <x:c r="AH7" s="23" t="str">
        <x:v>REVIEW</x:v>
      </x:c>
      <x:c r="AI7" s="23" t="str">
        <x:v>CL-008</x:v>
      </x:c>
    </x:row>
    <x:row r="8" ht="22" customHeight="1">
      <x:c r="A8" s="16" t="str">
        <x:v>TX-2026-0003</x:v>
      </x:c>
      <x:c r="B8" s="16" t="str">
        <x:v>DMS-BANGKO-00003</x:v>
      </x:c>
      <x:c r="C8" s="42" t="n">
        <x:v>46138</x:v>
      </x:c>
      <x:c r="D8" s="42" t="n">
        <x:v>46145</x:v>
      </x:c>
      <x:c r="E8" s="16" t="str">
        <x:v>2026-05</x:v>
      </x:c>
      <x:c r="F8" s="16" t="str">
        <x:v>S001</x:v>
      </x:c>
      <x:c r="G8" s="16" t="str">
        <x:v>M001</x:v>
      </x:c>
      <x:c r="H8" s="16" t="str">
        <x:v>SM001</x:v>
      </x:c>
      <x:c r="I8" s="16" t="str">
        <x:v>BKK</x:v>
      </x:c>
      <x:c r="J8" s="16" t="str">
        <x:v>Bangkok Central</x:v>
      </x:c>
      <x:c r="K8" s="16" t="str">
        <x:v>Team A</x:v>
      </x:c>
      <x:c r="L8" s="16" t="str">
        <x:v>X9</x:v>
      </x:c>
      <x:c r="M8" s="16" t="n">
        <x:v>2026</x:v>
      </x:c>
      <x:c r="N8" s="16" t="str">
        <x:v>Performance</x:v>
      </x:c>
      <x:c r="O8" s="16" t="str">
        <x:v>New</x:v>
      </x:c>
      <x:c r="P8" s="16" t="str">
        <x:v>Retail</x:v>
      </x:c>
      <x:c r="Q8" s="16" t="str">
        <x:v>TRUE</x:v>
      </x:c>
      <x:c r="R8" s="16" t="str">
        <x:v>FALSE</x:v>
      </x:c>
      <x:c r="S8" s="16" t="str">
        <x:v>FALSE</x:v>
      </x:c>
      <x:c r="T8" s="16" t="str">
        <x:v>TRUE</x:v>
      </x:c>
      <x:c r="U8" s="16" t="str">
        <x:v>TRUE</x:v>
      </x:c>
      <x:c r="V8" s="16" t="str">
        <x:v>TRUE</x:v>
      </x:c>
      <x:c r="W8" s="16" t="str">
        <x:v>FALSE</x:v>
      </x:c>
      <x:c r="X8" s="43" t="n">
        <x:v>66000</x:v>
      </x:c>
      <x:c r="Y8" s="44" t="n">
        <x:v>0.085</x:v>
      </x:c>
      <x:c r="Z8" s="43" t="n">
        <x:v>28500</x:v>
      </x:c>
      <x:c r="AA8" s="43" t="n">
        <x:v>19000</x:v>
      </x:c>
      <x:c r="AB8" s="16" t="str">
        <x:v>Black Phantom</x:v>
      </x:c>
      <x:c r="AC8" s="16" t="str">
        <x:v>Standard</x:v>
      </x:c>
      <x:c r="AD8" s="43" t="n">
        <x:v>22000</x:v>
      </x:c>
      <x:c r="AE8" s="43" t="n">
        <x:v>22000</x:v>
      </x:c>
      <x:c r="AF8" s="16" t="str">
        <x:v>CRM</x:v>
      </x:c>
      <x:c r="AG8" s="23" t="str">
        <x:v>Take Care alternate rate</x:v>
      </x:c>
      <x:c r="AH8" s="23" t="str">
        <x:v>REVIEW</x:v>
      </x:c>
      <x:c r="AI8" s="23" t="str">
        <x:v>CL-008</x:v>
      </x:c>
    </x:row>
    <x:row r="9" ht="22" customHeight="1">
      <x:c r="A9" s="16" t="str">
        <x:v>TX-2026-0004</x:v>
      </x:c>
      <x:c r="B9" s="16" t="str">
        <x:v>DMS-BANGKO-00004</x:v>
      </x:c>
      <x:c r="C9" s="42" t="n">
        <x:v>46139</x:v>
      </x:c>
      <x:c r="D9" s="42" t="n">
        <x:v>46146</x:v>
      </x:c>
      <x:c r="E9" s="16" t="str">
        <x:v>2026-05</x:v>
      </x:c>
      <x:c r="F9" s="16" t="str">
        <x:v>S001</x:v>
      </x:c>
      <x:c r="G9" s="16" t="str">
        <x:v>M001</x:v>
      </x:c>
      <x:c r="H9" s="16" t="str">
        <x:v>SM001</x:v>
      </x:c>
      <x:c r="I9" s="16" t="str">
        <x:v>BKK</x:v>
      </x:c>
      <x:c r="J9" s="16" t="str">
        <x:v>Bangkok Central</x:v>
      </x:c>
      <x:c r="K9" s="16" t="str">
        <x:v>Team A</x:v>
      </x:c>
      <x:c r="L9" s="16" t="str">
        <x:v>X9</x:v>
      </x:c>
      <x:c r="M9" s="16" t="n">
        <x:v>2025</x:v>
      </x:c>
      <x:c r="N9" s="16" t="str">
        <x:v>Standard</x:v>
      </x:c>
      <x:c r="O9" s="16" t="str">
        <x:v>Demo</x:v>
      </x:c>
      <x:c r="P9" s="16" t="str">
        <x:v>Retail</x:v>
      </x:c>
      <x:c r="Q9" s="16" t="str">
        <x:v>FALSE</x:v>
      </x:c>
      <x:c r="R9" s="16" t="str">
        <x:v>FALSE</x:v>
      </x:c>
      <x:c r="S9" s="16" t="str">
        <x:v>FALSE</x:v>
      </x:c>
      <x:c r="T9" s="16" t="str">
        <x:v>TRUE</x:v>
      </x:c>
      <x:c r="U9" s="16" t="str">
        <x:v>TRUE</x:v>
      </x:c>
      <x:c r="V9" s="16" t="str">
        <x:v>TRUE</x:v>
      </x:c>
      <x:c r="W9" s="16" t="str">
        <x:v>FALSE</x:v>
      </x:c>
      <x:c r="X9" s="43" t="n">
        <x:v>72000</x:v>
      </x:c>
      <x:c r="Y9" s="44" t="n">
        <x:v>0.09000000000000001</x:v>
      </x:c>
      <x:c r="Z9" s="43" t="n">
        <x:v>0</x:v>
      </x:c>
      <x:c r="AA9" s="43" t="n">
        <x:v>0</x:v>
      </x:c>
      <x:c r="AB9" s="16" t="str">
        <x:v>Solar Gard</x:v>
      </x:c>
      <x:c r="AC9" s="16" t="str">
        <x:v>Standard</x:v>
      </x:c>
      <x:c r="AD9" s="43" t="n">
        <x:v>15000</x:v>
      </x:c>
      <x:c r="AE9" s="43" t="n">
        <x:v>15000</x:v>
      </x:c>
      <x:c r="AF9" s="16" t="str">
        <x:v>DMS</x:v>
      </x:c>
      <x:c r="AG9" s="23" t="str">
        <x:v>Demo counts toward target and roll-up</x:v>
      </x:c>
      <x:c r="AH9" s="23" t="str">
        <x:v>REVIEW</x:v>
      </x:c>
      <x:c r="AI9" s="23" t="str">
        <x:v>CL-013</x:v>
      </x:c>
    </x:row>
    <x:row r="10" ht="22" customHeight="1">
      <x:c r="A10" s="16" t="str">
        <x:v>TX-2026-0005</x:v>
      </x:c>
      <x:c r="B10" s="16" t="str">
        <x:v>DMS-BANGKO-00005</x:v>
      </x:c>
      <x:c r="C10" s="42" t="n">
        <x:v>46140</x:v>
      </x:c>
      <x:c r="D10" s="42" t="n">
        <x:v>46147</x:v>
      </x:c>
      <x:c r="E10" s="16" t="str">
        <x:v>2026-05</x:v>
      </x:c>
      <x:c r="F10" s="16" t="str">
        <x:v>S001</x:v>
      </x:c>
      <x:c r="G10" s="16" t="str">
        <x:v>M001</x:v>
      </x:c>
      <x:c r="H10" s="16" t="str">
        <x:v>SM001</x:v>
      </x:c>
      <x:c r="I10" s="16" t="str">
        <x:v>BKK</x:v>
      </x:c>
      <x:c r="J10" s="16" t="str">
        <x:v>Bangkok Central</x:v>
      </x:c>
      <x:c r="K10" s="16" t="str">
        <x:v>Team A</x:v>
      </x:c>
      <x:c r="L10" s="16" t="str">
        <x:v>X9</x:v>
      </x:c>
      <x:c r="M10" s="16" t="n">
        <x:v>2026</x:v>
      </x:c>
      <x:c r="N10" s="16" t="str">
        <x:v>Standard</x:v>
      </x:c>
      <x:c r="O10" s="16" t="str">
        <x:v>Fleet</x:v>
      </x:c>
      <x:c r="P10" s="16" t="str">
        <x:v>Retail</x:v>
      </x:c>
      <x:c r="Q10" s="16" t="str">
        <x:v>FALSE</x:v>
      </x:c>
      <x:c r="R10" s="16" t="str">
        <x:v>FALSE</x:v>
      </x:c>
      <x:c r="S10" s="16" t="str">
        <x:v>FALSE</x:v>
      </x:c>
      <x:c r="T10" s="16" t="str">
        <x:v>TRUE</x:v>
      </x:c>
      <x:c r="U10" s="16" t="str">
        <x:v>TRUE</x:v>
      </x:c>
      <x:c r="V10" s="16" t="str">
        <x:v>TRUE</x:v>
      </x:c>
      <x:c r="W10" s="16" t="str">
        <x:v>FALSE</x:v>
      </x:c>
      <x:c r="X10" s="43" t="n">
        <x:v>0</x:v>
      </x:c>
      <x:c r="Y10" s="44" t="n">
        <x:v>0</x:v>
      </x:c>
      <x:c r="Z10" s="43" t="n">
        <x:v>18000</x:v>
      </x:c>
      <x:c r="AA10" s="43" t="n">
        <x:v>11500</x:v>
      </x:c>
      <x:c r="AB10" s="16" t="str">
        <x:v>None</x:v>
      </x:c>
      <x:c r="AC10" s="16" t="str">
        <x:v>None</x:v>
      </x:c>
      <x:c r="AD10" s="43" t="n">
        <x:v>0</x:v>
      </x:c>
      <x:c r="AE10" s="43" t="n">
        <x:v>0</x:v>
      </x:c>
      <x:c r="AF10" s="16" t="str">
        <x:v>CRM</x:v>
      </x:c>
      <x:c r="AG10" s="23" t="str">
        <x:v>Fleet without approval</x:v>
      </x:c>
      <x:c r="AH10" s="23" t="str">
        <x:v>HOLD</x:v>
      </x:c>
      <x:c r="AI10" s="23" t="str">
        <x:v>CL-012</x:v>
      </x:c>
    </x:row>
    <x:row r="11" ht="22" customHeight="1">
      <x:c r="A11" s="16" t="str">
        <x:v>TX-2026-0006</x:v>
      </x:c>
      <x:c r="B11" s="16" t="str">
        <x:v>DMS-BANGKO-00006</x:v>
      </x:c>
      <x:c r="C11" s="42" t="n">
        <x:v>46141</x:v>
      </x:c>
      <x:c r="D11" s="42" t="n">
        <x:v>46148</x:v>
      </x:c>
      <x:c r="E11" s="16" t="str">
        <x:v>2026-05</x:v>
      </x:c>
      <x:c r="F11" s="16" t="str">
        <x:v>S001</x:v>
      </x:c>
      <x:c r="G11" s="16" t="str">
        <x:v>M001</x:v>
      </x:c>
      <x:c r="H11" s="16" t="str">
        <x:v>SM001</x:v>
      </x:c>
      <x:c r="I11" s="16" t="str">
        <x:v>BKK</x:v>
      </x:c>
      <x:c r="J11" s="16" t="str">
        <x:v>Bangkok Central</x:v>
      </x:c>
      <x:c r="K11" s="16" t="str">
        <x:v>Team A</x:v>
      </x:c>
      <x:c r="L11" s="16" t="str">
        <x:v>X9</x:v>
      </x:c>
      <x:c r="M11" s="16" t="n">
        <x:v>2026</x:v>
      </x:c>
      <x:c r="N11" s="16" t="str">
        <x:v>Performance</x:v>
      </x:c>
      <x:c r="O11" s="16" t="str">
        <x:v>Fleet</x:v>
      </x:c>
      <x:c r="P11" s="16" t="str">
        <x:v>Retail</x:v>
      </x:c>
      <x:c r="Q11" s="16" t="str">
        <x:v>FALSE</x:v>
      </x:c>
      <x:c r="R11" s="16" t="str">
        <x:v>FALSE</x:v>
      </x:c>
      <x:c r="S11" s="16" t="str">
        <x:v>TRUE</x:v>
      </x:c>
      <x:c r="T11" s="16" t="str">
        <x:v>TRUE</x:v>
      </x:c>
      <x:c r="U11" s="16" t="str">
        <x:v>TRUE</x:v>
      </x:c>
      <x:c r="V11" s="16" t="str">
        <x:v>TRUE</x:v>
      </x:c>
      <x:c r="W11" s="16" t="str">
        <x:v>FALSE</x:v>
      </x:c>
      <x:c r="X11" s="43" t="n">
        <x:v>48000</x:v>
      </x:c>
      <x:c r="Y11" s="44" t="n">
        <x:v>0.085</x:v>
      </x:c>
      <x:c r="Z11" s="43" t="n">
        <x:v>21500</x:v>
      </x:c>
      <x:c r="AA11" s="43" t="n">
        <x:v>13500</x:v>
      </x:c>
      <x:c r="AB11" s="16" t="str">
        <x:v>Black Phantom</x:v>
      </x:c>
      <x:c r="AC11" s="16" t="str">
        <x:v>Standard</x:v>
      </x:c>
      <x:c r="AD11" s="43" t="n">
        <x:v>22000</x:v>
      </x:c>
      <x:c r="AE11" s="43" t="n">
        <x:v>22000</x:v>
      </x:c>
      <x:c r="AF11" s="16" t="str">
        <x:v>DMS</x:v>
      </x:c>
      <x:c r="AG11" s="23" t="str">
        <x:v>Fleet with special approval</x:v>
      </x:c>
      <x:c r="AH11" s="23" t="str">
        <x:v>REVIEW</x:v>
      </x:c>
      <x:c r="AI11" s="23" t="str">
        <x:v>CL-012</x:v>
      </x:c>
    </x:row>
    <x:row r="12" ht="22" customHeight="1">
      <x:c r="A12" s="16" t="str">
        <x:v>TX-2026-0007</x:v>
      </x:c>
      <x:c r="B12" s="16" t="str">
        <x:v>DMS-BANGKO-00007</x:v>
      </x:c>
      <x:c r="C12" s="42" t="n">
        <x:v>46142</x:v>
      </x:c>
      <x:c r="D12" s="42" t="n">
        <x:v>46149</x:v>
      </x:c>
      <x:c r="E12" s="16" t="str">
        <x:v>2026-05</x:v>
      </x:c>
      <x:c r="F12" s="16" t="str">
        <x:v>S002</x:v>
      </x:c>
      <x:c r="G12" s="16" t="str">
        <x:v>M001</x:v>
      </x:c>
      <x:c r="H12" s="16" t="str">
        <x:v>SM001</x:v>
      </x:c>
      <x:c r="I12" s="16" t="str">
        <x:v>BKK</x:v>
      </x:c>
      <x:c r="J12" s="16" t="str">
        <x:v>Bangkok Central</x:v>
      </x:c>
      <x:c r="K12" s="16" t="str">
        <x:v>Team A</x:v>
      </x:c>
      <x:c r="L12" s="16" t="str">
        <x:v>X9</x:v>
      </x:c>
      <x:c r="M12" s="16" t="n">
        <x:v>2026</x:v>
      </x:c>
      <x:c r="N12" s="16" t="str">
        <x:v>Standard</x:v>
      </x:c>
      <x:c r="O12" s="16" t="str">
        <x:v>New</x:v>
      </x:c>
      <x:c r="P12" s="16" t="str">
        <x:v>Retail</x:v>
      </x:c>
      <x:c r="Q12" s="16" t="str">
        <x:v>FALSE</x:v>
      </x:c>
      <x:c r="R12" s="16" t="str">
        <x:v>FALSE</x:v>
      </x:c>
      <x:c r="S12" s="16" t="str">
        <x:v>FALSE</x:v>
      </x:c>
      <x:c r="T12" s="16" t="str">
        <x:v>FALSE</x:v>
      </x:c>
      <x:c r="U12" s="16" t="str">
        <x:v>TRUE</x:v>
      </x:c>
      <x:c r="V12" s="16" t="str">
        <x:v>TRUE</x:v>
      </x:c>
      <x:c r="W12" s="16" t="str">
        <x:v>FALSE</x:v>
      </x:c>
      <x:c r="X12" s="43" t="n">
        <x:v>54000</x:v>
      </x:c>
      <x:c r="Y12" s="44" t="n">
        <x:v>0.09000000000000001</x:v>
      </x:c>
      <x:c r="Z12" s="43" t="n">
        <x:v>25000</x:v>
      </x:c>
      <x:c r="AA12" s="43" t="n">
        <x:v>15500</x:v>
      </x:c>
      <x:c r="AB12" s="16" t="str">
        <x:v>Solar Gard</x:v>
      </x:c>
      <x:c r="AC12" s="16" t="str">
        <x:v>Standard</x:v>
      </x:c>
      <x:c r="AD12" s="43" t="n">
        <x:v>15000</x:v>
      </x:c>
      <x:c r="AE12" s="43" t="n">
        <x:v>15000</x:v>
      </x:c>
      <x:c r="AF12" s="16" t="str">
        <x:v>CRM</x:v>
      </x:c>
      <x:c r="AG12" s="23" t="str">
        <x:v>CRM incomplete</x:v>
      </x:c>
      <x:c r="AH12" s="23" t="str">
        <x:v>BLOCK_DATA</x:v>
      </x:c>
      <x:c r="AI12" s="23" t="str">
        <x:v>CL-015</x:v>
      </x:c>
    </x:row>
    <x:row r="13" ht="22" customHeight="1">
      <x:c r="A13" s="16" t="str">
        <x:v>TX-2026-0008</x:v>
      </x:c>
      <x:c r="B13" s="16" t="str">
        <x:v>DMS-BANGKO-00008</x:v>
      </x:c>
      <x:c r="C13" s="42" t="n">
        <x:v>46143</x:v>
      </x:c>
      <x:c r="D13" s="42" t="n">
        <x:v>46150</x:v>
      </x:c>
      <x:c r="E13" s="16" t="str">
        <x:v>2026-05</x:v>
      </x:c>
      <x:c r="F13" s="16" t="str">
        <x:v>S002</x:v>
      </x:c>
      <x:c r="G13" s="16" t="str">
        <x:v>M001</x:v>
      </x:c>
      <x:c r="H13" s="16" t="str">
        <x:v>SM001</x:v>
      </x:c>
      <x:c r="I13" s="16" t="str">
        <x:v>BKK</x:v>
      </x:c>
      <x:c r="J13" s="16" t="str">
        <x:v>Bangkok Central</x:v>
      </x:c>
      <x:c r="K13" s="16" t="str">
        <x:v>Team A</x:v>
      </x:c>
      <x:c r="L13" s="16" t="str">
        <x:v>X9</x:v>
      </x:c>
      <x:c r="M13" s="16" t="n">
        <x:v>2025</x:v>
      </x:c>
      <x:c r="N13" s="16" t="str">
        <x:v>Standard</x:v>
      </x:c>
      <x:c r="O13" s="16" t="str">
        <x:v>New</x:v>
      </x:c>
      <x:c r="P13" s="16" t="str">
        <x:v>Retail</x:v>
      </x:c>
      <x:c r="Q13" s="16" t="str">
        <x:v>FALSE</x:v>
      </x:c>
      <x:c r="R13" s="16" t="str">
        <x:v>FALSE</x:v>
      </x:c>
      <x:c r="S13" s="16" t="str">
        <x:v>FALSE</x:v>
      </x:c>
      <x:c r="T13" s="16" t="str">
        <x:v>TRUE</x:v>
      </x:c>
      <x:c r="U13" s="16" t="str">
        <x:v>FALSE</x:v>
      </x:c>
      <x:c r="V13" s="16" t="str">
        <x:v>TRUE</x:v>
      </x:c>
      <x:c r="W13" s="16" t="str">
        <x:v>FALSE</x:v>
      </x:c>
      <x:c r="X13" s="43" t="n">
        <x:v>60000</x:v>
      </x:c>
      <x:c r="Y13" s="44" t="n">
        <x:v>0.095</x:v>
      </x:c>
      <x:c r="Z13" s="43" t="n">
        <x:v>0</x:v>
      </x:c>
      <x:c r="AA13" s="43" t="n">
        <x:v>0</x:v>
      </x:c>
      <x:c r="AB13" s="16" t="str">
        <x:v>None</x:v>
      </x:c>
      <x:c r="AC13" s="16" t="str">
        <x:v>None</x:v>
      </x:c>
      <x:c r="AD13" s="43" t="n">
        <x:v>0</x:v>
      </x:c>
      <x:c r="AE13" s="43" t="n">
        <x:v>0</x:v>
      </x:c>
      <x:c r="AF13" s="16" t="str">
        <x:v>DMS</x:v>
      </x:c>
      <x:c r="AG13" s="23" t="str">
        <x:v>Employee inactive at payment date</x:v>
      </x:c>
      <x:c r="AH13" s="23" t="str">
        <x:v>BLOCK_DATA</x:v>
      </x:c>
      <x:c r="AI13" s="23" t="str">
        <x:v>CL-014</x:v>
      </x:c>
    </x:row>
    <x:row r="14" ht="22" customHeight="1">
      <x:c r="A14" s="16" t="str">
        <x:v>TX-2026-0009</x:v>
      </x:c>
      <x:c r="B14" s="16" t="str">
        <x:v>DMS-BANGKO-00009</x:v>
      </x:c>
      <x:c r="C14" s="42" t="n">
        <x:v>46144</x:v>
      </x:c>
      <x:c r="D14" s="42" t="n">
        <x:v>46151</x:v>
      </x:c>
      <x:c r="E14" s="16" t="str">
        <x:v>2026-05</x:v>
      </x:c>
      <x:c r="F14" s="16" t="str">
        <x:v>S002</x:v>
      </x:c>
      <x:c r="G14" s="16" t="str">
        <x:v>M001</x:v>
      </x:c>
      <x:c r="H14" s="16" t="str">
        <x:v>SM001</x:v>
      </x:c>
      <x:c r="I14" s="16" t="str">
        <x:v>BKK</x:v>
      </x:c>
      <x:c r="J14" s="16" t="str">
        <x:v>Bangkok Central</x:v>
      </x:c>
      <x:c r="K14" s="16" t="str">
        <x:v>Team A</x:v>
      </x:c>
      <x:c r="L14" s="16" t="str">
        <x:v>X9</x:v>
      </x:c>
      <x:c r="M14" s="16" t="n">
        <x:v>2026</x:v>
      </x:c>
      <x:c r="N14" s="16" t="str">
        <x:v>Performance</x:v>
      </x:c>
      <x:c r="O14" s="16" t="str">
        <x:v>New</x:v>
      </x:c>
      <x:c r="P14" s="16" t="str">
        <x:v>Retail</x:v>
      </x:c>
      <x:c r="Q14" s="16" t="str">
        <x:v>FALSE</x:v>
      </x:c>
      <x:c r="R14" s="16" t="str">
        <x:v>FALSE</x:v>
      </x:c>
      <x:c r="S14" s="16" t="str">
        <x:v>FALSE</x:v>
      </x:c>
      <x:c r="T14" s="16" t="str">
        <x:v>TRUE</x:v>
      </x:c>
      <x:c r="U14" s="16" t="str">
        <x:v>TRUE</x:v>
      </x:c>
      <x:c r="V14" s="16" t="str">
        <x:v>FALSE</x:v>
      </x:c>
      <x:c r="W14" s="16" t="str">
        <x:v>FALSE</x:v>
      </x:c>
      <x:c r="X14" s="43" t="n">
        <x:v>66000</x:v>
      </x:c>
      <x:c r="Y14" s="44" t="n">
        <x:v>0.085</x:v>
      </x:c>
      <x:c r="Z14" s="43" t="n">
        <x:v>32000</x:v>
      </x:c>
      <x:c r="AA14" s="43" t="n">
        <x:v>25500</x:v>
      </x:c>
      <x:c r="AB14" s="16" t="str">
        <x:v>Black Phantom</x:v>
      </x:c>
      <x:c r="AC14" s="16" t="str">
        <x:v>Standard</x:v>
      </x:c>
      <x:c r="AD14" s="43" t="n">
        <x:v>22000</x:v>
      </x:c>
      <x:c r="AE14" s="43" t="n">
        <x:v>22000</x:v>
      </x:c>
      <x:c r="AF14" s="16" t="str">
        <x:v>CRM</x:v>
      </x:c>
      <x:c r="AG14" s="23" t="str">
        <x:v>Delivery not eligible</x:v>
      </x:c>
      <x:c r="AH14" s="23" t="str">
        <x:v>BLOCK_DATA</x:v>
      </x:c>
      <x:c r="AI14" s="23" t="str"/>
    </x:row>
    <x:row r="15" ht="22" customHeight="1">
      <x:c r="A15" s="16" t="str">
        <x:v>TX-2026-0010</x:v>
      </x:c>
      <x:c r="B15" s="16" t="str">
        <x:v>DMS-BANGKO-00010</x:v>
      </x:c>
      <x:c r="C15" s="42" t="n">
        <x:v>46145</x:v>
      </x:c>
      <x:c r="D15" s="42" t="n">
        <x:v>46152</x:v>
      </x:c>
      <x:c r="E15" s="16" t="str">
        <x:v>2026-05</x:v>
      </x:c>
      <x:c r="F15" s="16" t="str">
        <x:v>S002</x:v>
      </x:c>
      <x:c r="G15" s="16" t="str">
        <x:v>M001</x:v>
      </x:c>
      <x:c r="H15" s="16" t="str">
        <x:v>SM001</x:v>
      </x:c>
      <x:c r="I15" s="16" t="str">
        <x:v>BKK</x:v>
      </x:c>
      <x:c r="J15" s="16" t="str">
        <x:v>Bangkok Central</x:v>
      </x:c>
      <x:c r="K15" s="16" t="str">
        <x:v>Team A</x:v>
      </x:c>
      <x:c r="L15" s="16" t="str">
        <x:v>X9</x:v>
      </x:c>
      <x:c r="M15" s="16" t="n">
        <x:v>2026</x:v>
      </x:c>
      <x:c r="N15" s="16" t="str">
        <x:v>Standard</x:v>
      </x:c>
      <x:c r="O15" s="16" t="str">
        <x:v>New</x:v>
      </x:c>
      <x:c r="P15" s="16" t="str">
        <x:v>Retail</x:v>
      </x:c>
      <x:c r="Q15" s="16" t="str">
        <x:v>FALSE</x:v>
      </x:c>
      <x:c r="R15" s="16" t="str">
        <x:v>FALSE</x:v>
      </x:c>
      <x:c r="S15" s="16" t="str">
        <x:v>FALSE</x:v>
      </x:c>
      <x:c r="T15" s="16" t="str">
        <x:v>TRUE</x:v>
      </x:c>
      <x:c r="U15" s="16" t="str">
        <x:v>TRUE</x:v>
      </x:c>
      <x:c r="V15" s="16" t="str">
        <x:v>TRUE</x:v>
      </x:c>
      <x:c r="W15" s="16" t="str">
        <x:v>TRUE</x:v>
      </x:c>
      <x:c r="X15" s="43" t="n">
        <x:v>0</x:v>
      </x:c>
      <x:c r="Y15" s="44" t="n">
        <x:v>0</x:v>
      </x:c>
      <x:c r="Z15" s="43" t="n">
        <x:v>18000</x:v>
      </x:c>
      <x:c r="AA15" s="43" t="n">
        <x:v>10000</x:v>
      </x:c>
      <x:c r="AB15" s="16" t="str">
        <x:v>Solar Gard</x:v>
      </x:c>
      <x:c r="AC15" s="16" t="str">
        <x:v>Standard</x:v>
      </x:c>
      <x:c r="AD15" s="43" t="n">
        <x:v>15000</x:v>
      </x:c>
      <x:c r="AE15" s="43" t="n">
        <x:v>15000</x:v>
      </x:c>
      <x:c r="AF15" s="16" t="str">
        <x:v>DMS</x:v>
      </x:c>
      <x:c r="AG15" s="23" t="str">
        <x:v>Fraud or suspension flag</x:v>
      </x:c>
      <x:c r="AH15" s="23" t="str">
        <x:v>BLOCK_DATA</x:v>
      </x:c>
      <x:c r="AI15" s="23" t="str"/>
    </x:row>
    <x:row r="16" ht="22" customHeight="1">
      <x:c r="A16" s="16" t="str">
        <x:v>TX-2026-0011</x:v>
      </x:c>
      <x:c r="B16" s="16" t="str">
        <x:v>DMS-BANGKO-00011</x:v>
      </x:c>
      <x:c r="C16" s="42" t="n">
        <x:v>46146</x:v>
      </x:c>
      <x:c r="D16" s="42" t="n">
        <x:v>46153</x:v>
      </x:c>
      <x:c r="E16" s="16" t="str">
        <x:v>2026-05</x:v>
      </x:c>
      <x:c r="F16" s="16" t="str">
        <x:v>S002</x:v>
      </x:c>
      <x:c r="G16" s="16" t="str">
        <x:v>M001</x:v>
      </x:c>
      <x:c r="H16" s="16" t="str">
        <x:v>SM001</x:v>
      </x:c>
      <x:c r="I16" s="16" t="str">
        <x:v>BKK</x:v>
      </x:c>
      <x:c r="J16" s="16" t="str">
        <x:v>Bangkok Central</x:v>
      </x:c>
      <x:c r="K16" s="16" t="str">
        <x:v>Team A</x:v>
      </x:c>
      <x:c r="L16" s="16" t="str">
        <x:v>X9</x:v>
      </x:c>
      <x:c r="M16" s="16" t="n">
        <x:v>2026</x:v>
      </x:c>
      <x:c r="N16" s="16" t="str">
        <x:v>Standard</x:v>
      </x:c>
      <x:c r="O16" s="16" t="str">
        <x:v>New</x:v>
      </x:c>
      <x:c r="P16" s="16" t="str">
        <x:v>Retail</x:v>
      </x:c>
      <x:c r="Q16" s="16" t="str">
        <x:v>FALSE</x:v>
      </x:c>
      <x:c r="R16" s="16" t="str">
        <x:v>FALSE</x:v>
      </x:c>
      <x:c r="S16" s="16" t="str">
        <x:v>FALSE</x:v>
      </x:c>
      <x:c r="T16" s="16" t="str">
        <x:v>TRUE</x:v>
      </x:c>
      <x:c r="U16" s="16" t="str">
        <x:v>TRUE</x:v>
      </x:c>
      <x:c r="V16" s="16" t="str">
        <x:v>TRUE</x:v>
      </x:c>
      <x:c r="W16" s="16" t="str">
        <x:v>FALSE</x:v>
      </x:c>
      <x:c r="X16" s="43" t="n">
        <x:v>78000</x:v>
      </x:c>
      <x:c r="Y16" s="44" t="n">
        <x:v>0.079</x:v>
      </x:c>
      <x:c r="Z16" s="43" t="n">
        <x:v>21500</x:v>
      </x:c>
      <x:c r="AA16" s="43" t="n">
        <x:v>12000</x:v>
      </x:c>
      <x:c r="AB16" s="16" t="str">
        <x:v>None</x:v>
      </x:c>
      <x:c r="AC16" s="16" t="str">
        <x:v>None</x:v>
      </x:c>
      <x:c r="AD16" s="43" t="n">
        <x:v>0</x:v>
      </x:c>
      <x:c r="AE16" s="43" t="n">
        <x:v>0</x:v>
      </x:c>
      <x:c r="AF16" s="16" t="str">
        <x:v>CRM</x:v>
      </x:c>
      <x:c r="AG16" s="23" t="str">
        <x:v>Finance closing below 8%</x:v>
      </x:c>
      <x:c r="AH16" s="23" t="str">
        <x:v>REVIEW</x:v>
      </x:c>
      <x:c r="AI16" s="23" t="str">
        <x:v>CL-010</x:v>
      </x:c>
    </x:row>
    <x:row r="17" ht="22" customHeight="1">
      <x:c r="A17" s="16" t="str">
        <x:v>TX-2026-0012</x:v>
      </x:c>
      <x:c r="B17" s="16" t="str">
        <x:v>DMS-BANGKO-00012</x:v>
      </x:c>
      <x:c r="C17" s="42" t="n">
        <x:v>46147</x:v>
      </x:c>
      <x:c r="D17" s="42" t="n">
        <x:v>46154</x:v>
      </x:c>
      <x:c r="E17" s="16" t="str">
        <x:v>2026-05</x:v>
      </x:c>
      <x:c r="F17" s="16" t="str">
        <x:v>S002</x:v>
      </x:c>
      <x:c r="G17" s="16" t="str">
        <x:v>M001</x:v>
      </x:c>
      <x:c r="H17" s="16" t="str">
        <x:v>SM001</x:v>
      </x:c>
      <x:c r="I17" s="16" t="str">
        <x:v>BKK</x:v>
      </x:c>
      <x:c r="J17" s="16" t="str">
        <x:v>Bangkok Central</x:v>
      </x:c>
      <x:c r="K17" s="16" t="str">
        <x:v>Team A</x:v>
      </x:c>
      <x:c r="L17" s="16" t="str">
        <x:v>X9</x:v>
      </x:c>
      <x:c r="M17" s="16" t="n">
        <x:v>2025</x:v>
      </x:c>
      <x:c r="N17" s="16" t="str">
        <x:v>Performance</x:v>
      </x:c>
      <x:c r="O17" s="16" t="str">
        <x:v>New</x:v>
      </x:c>
      <x:c r="P17" s="16" t="str">
        <x:v>Retail</x:v>
      </x:c>
      <x:c r="Q17" s="16" t="str">
        <x:v>FALSE</x:v>
      </x:c>
      <x:c r="R17" s="16" t="str">
        <x:v>FALSE</x:v>
      </x:c>
      <x:c r="S17" s="16" t="str">
        <x:v>FALSE</x:v>
      </x:c>
      <x:c r="T17" s="16" t="str">
        <x:v>TRUE</x:v>
      </x:c>
      <x:c r="U17" s="16" t="str">
        <x:v>TRUE</x:v>
      </x:c>
      <x:c r="V17" s="16" t="str">
        <x:v>TRUE</x:v>
      </x:c>
      <x:c r="W17" s="16" t="str">
        <x:v>FALSE</x:v>
      </x:c>
      <x:c r="X17" s="43" t="n">
        <x:v>48000</x:v>
      </x:c>
      <x:c r="Y17" s="44" t="n">
        <x:v>0.08</x:v>
      </x:c>
      <x:c r="Z17" s="43" t="n">
        <x:v>0</x:v>
      </x:c>
      <x:c r="AA17" s="43" t="n">
        <x:v>0</x:v>
      </x:c>
      <x:c r="AB17" s="16" t="str">
        <x:v>Black Phantom</x:v>
      </x:c>
      <x:c r="AC17" s="16" t="str">
        <x:v>Standard</x:v>
      </x:c>
      <x:c r="AD17" s="43" t="n">
        <x:v>22000</x:v>
      </x:c>
      <x:c r="AE17" s="43" t="n">
        <x:v>22000</x:v>
      </x:c>
      <x:c r="AF17" s="16" t="str">
        <x:v>DMS</x:v>
      </x:c>
      <x:c r="AG17" s="23" t="str">
        <x:v>Finance closing exactly 8%</x:v>
      </x:c>
      <x:c r="AH17" s="23" t="str">
        <x:v>REVIEW</x:v>
      </x:c>
      <x:c r="AI17" s="23" t="str">
        <x:v>CL-010</x:v>
      </x:c>
    </x:row>
    <x:row r="18" ht="22" customHeight="1">
      <x:c r="A18" s="16" t="str">
        <x:v>TX-2026-0013</x:v>
      </x:c>
      <x:c r="B18" s="16" t="str">
        <x:v>DMS-BANGKO-00013</x:v>
      </x:c>
      <x:c r="C18" s="42" t="n">
        <x:v>46148</x:v>
      </x:c>
      <x:c r="D18" s="42" t="n">
        <x:v>46155</x:v>
      </x:c>
      <x:c r="E18" s="16" t="str">
        <x:v>2026-05</x:v>
      </x:c>
      <x:c r="F18" s="16" t="str">
        <x:v>S002</x:v>
      </x:c>
      <x:c r="G18" s="16" t="str">
        <x:v>M001</x:v>
      </x:c>
      <x:c r="H18" s="16" t="str">
        <x:v>SM001</x:v>
      </x:c>
      <x:c r="I18" s="16" t="str">
        <x:v>BKK</x:v>
      </x:c>
      <x:c r="J18" s="16" t="str">
        <x:v>Bangkok Central</x:v>
      </x:c>
      <x:c r="K18" s="16" t="str">
        <x:v>Team A</x:v>
      </x:c>
      <x:c r="L18" s="16" t="str">
        <x:v>X9</x:v>
      </x:c>
      <x:c r="M18" s="16" t="n">
        <x:v>2026</x:v>
      </x:c>
      <x:c r="N18" s="16" t="str">
        <x:v>Standard</x:v>
      </x:c>
      <x:c r="O18" s="16" t="str">
        <x:v>New</x:v>
      </x:c>
      <x:c r="P18" s="16" t="str">
        <x:v>Retail</x:v>
      </x:c>
      <x:c r="Q18" s="16" t="str">
        <x:v>FALSE</x:v>
      </x:c>
      <x:c r="R18" s="16" t="str">
        <x:v>FALSE</x:v>
      </x:c>
      <x:c r="S18" s="16" t="str">
        <x:v>FALSE</x:v>
      </x:c>
      <x:c r="T18" s="16" t="str">
        <x:v>TRUE</x:v>
      </x:c>
      <x:c r="U18" s="16" t="str">
        <x:v>TRUE</x:v>
      </x:c>
      <x:c r="V18" s="16" t="str">
        <x:v>TRUE</x:v>
      </x:c>
      <x:c r="W18" s="16" t="str">
        <x:v>FALSE</x:v>
      </x:c>
      <x:c r="X18" s="43" t="n">
        <x:v>54000</x:v>
      </x:c>
      <x:c r="Y18" s="44" t="n">
        <x:v>0.095</x:v>
      </x:c>
      <x:c r="Z18" s="43" t="n">
        <x:v>28500</x:v>
      </x:c>
      <x:c r="AA18" s="43" t="n">
        <x:v>22000</x:v>
      </x:c>
      <x:c r="AB18" s="16" t="str">
        <x:v>Solar Gard</x:v>
      </x:c>
      <x:c r="AC18" s="16" t="str">
        <x:v>Standard</x:v>
      </x:c>
      <x:c r="AD18" s="43" t="n">
        <x:v>15000</x:v>
      </x:c>
      <x:c r="AE18" s="43" t="n">
        <x:v>15000</x:v>
      </x:c>
      <x:c r="AF18" s="16" t="str">
        <x:v>CRM</x:v>
      </x:c>
      <x:c r="AG18" s="23" t="str">
        <x:v>Finance closing above 8%</x:v>
      </x:c>
      <x:c r="AH18" s="23" t="str">
        <x:v>REVIEW</x:v>
      </x:c>
      <x:c r="AI18" s="23" t="str">
        <x:v>CL-010</x:v>
      </x:c>
    </x:row>
    <x:row r="19" ht="22" customHeight="1">
      <x:c r="A19" s="16" t="str">
        <x:v>TX-2026-0014</x:v>
      </x:c>
      <x:c r="B19" s="16" t="str">
        <x:v>DMS-BANGKO-00014</x:v>
      </x:c>
      <x:c r="C19" s="42" t="n">
        <x:v>46149</x:v>
      </x:c>
      <x:c r="D19" s="42" t="n">
        <x:v>46156</x:v>
      </x:c>
      <x:c r="E19" s="16" t="str">
        <x:v>2026-05</x:v>
      </x:c>
      <x:c r="F19" s="16" t="str">
        <x:v>S003</x:v>
      </x:c>
      <x:c r="G19" s="16" t="str">
        <x:v>M001</x:v>
      </x:c>
      <x:c r="H19" s="16" t="str">
        <x:v>SM001</x:v>
      </x:c>
      <x:c r="I19" s="16" t="str">
        <x:v>BKK</x:v>
      </x:c>
      <x:c r="J19" s="16" t="str">
        <x:v>Bangkok East</x:v>
      </x:c>
      <x:c r="K19" s="16" t="str">
        <x:v>Team B</x:v>
      </x:c>
      <x:c r="L19" s="16" t="str">
        <x:v>G6</x:v>
      </x:c>
      <x:c r="M19" s="16" t="n">
        <x:v>2026</x:v>
      </x:c>
      <x:c r="N19" s="16" t="str">
        <x:v>Standard</x:v>
      </x:c>
      <x:c r="O19" s="16" t="str">
        <x:v>New</x:v>
      </x:c>
      <x:c r="P19" s="16" t="str">
        <x:v>Retail</x:v>
      </x:c>
      <x:c r="Q19" s="16" t="str">
        <x:v>FALSE</x:v>
      </x:c>
      <x:c r="R19" s="16" t="str">
        <x:v>FALSE</x:v>
      </x:c>
      <x:c r="S19" s="16" t="str">
        <x:v>FALSE</x:v>
      </x:c>
      <x:c r="T19" s="16" t="str">
        <x:v>TRUE</x:v>
      </x:c>
      <x:c r="U19" s="16" t="str">
        <x:v>TRUE</x:v>
      </x:c>
      <x:c r="V19" s="16" t="str">
        <x:v>TRUE</x:v>
      </x:c>
      <x:c r="W19" s="16" t="str">
        <x:v>FALSE</x:v>
      </x:c>
      <x:c r="X19" s="43" t="n">
        <x:v>60000</x:v>
      </x:c>
      <x:c r="Y19" s="44" t="n">
        <x:v>0.095</x:v>
      </x:c>
      <x:c r="Z19" s="43" t="n">
        <x:v>18000</x:v>
      </x:c>
      <x:c r="AA19" s="43" t="n">
        <x:v>22000</x:v>
      </x:c>
      <x:c r="AB19" s="16" t="str">
        <x:v>None</x:v>
      </x:c>
      <x:c r="AC19" s="16" t="str">
        <x:v>None</x:v>
      </x:c>
      <x:c r="AD19" s="43" t="n">
        <x:v>0</x:v>
      </x:c>
      <x:c r="AE19" s="43" t="n">
        <x:v>0</x:v>
      </x:c>
      <x:c r="AF19" s="16" t="str">
        <x:v>DMS</x:v>
      </x:c>
      <x:c r="AG19" s="23" t="str">
        <x:v>Accessory negative gross profit</x:v>
      </x:c>
      <x:c r="AH19" s="23" t="str">
        <x:v>REVIEW</x:v>
      </x:c>
      <x:c r="AI19" s="23" t="str">
        <x:v>CL-021</x:v>
      </x:c>
    </x:row>
    <x:row r="20" ht="22" customHeight="1">
      <x:c r="A20" s="16" t="str">
        <x:v>TX-2026-0015</x:v>
      </x:c>
      <x:c r="B20" s="16" t="str">
        <x:v>DMS-BANGKO-00015</x:v>
      </x:c>
      <x:c r="C20" s="42" t="n">
        <x:v>46150</x:v>
      </x:c>
      <x:c r="D20" s="42" t="n">
        <x:v>46157</x:v>
      </x:c>
      <x:c r="E20" s="16" t="str">
        <x:v>2026-05</x:v>
      </x:c>
      <x:c r="F20" s="16" t="str">
        <x:v>S003</x:v>
      </x:c>
      <x:c r="G20" s="16" t="str">
        <x:v>M001</x:v>
      </x:c>
      <x:c r="H20" s="16" t="str">
        <x:v>SM001</x:v>
      </x:c>
      <x:c r="I20" s="16" t="str">
        <x:v>BKK</x:v>
      </x:c>
      <x:c r="J20" s="16" t="str">
        <x:v>Bangkok East</x:v>
      </x:c>
      <x:c r="K20" s="16" t="str">
        <x:v>Team B</x:v>
      </x:c>
      <x:c r="L20" s="16" t="str">
        <x:v>G6</x:v>
      </x:c>
      <x:c r="M20" s="16" t="n">
        <x:v>2026</x:v>
      </x:c>
      <x:c r="N20" s="16" t="str">
        <x:v>Performance</x:v>
      </x:c>
      <x:c r="O20" s="16" t="str">
        <x:v>New</x:v>
      </x:c>
      <x:c r="P20" s="16" t="str">
        <x:v>Retail</x:v>
      </x:c>
      <x:c r="Q20" s="16" t="str">
        <x:v>FALSE</x:v>
      </x:c>
      <x:c r="R20" s="16" t="str">
        <x:v>FALSE</x:v>
      </x:c>
      <x:c r="S20" s="16" t="str">
        <x:v>FALSE</x:v>
      </x:c>
      <x:c r="T20" s="16" t="str">
        <x:v>TRUE</x:v>
      </x:c>
      <x:c r="U20" s="16" t="str">
        <x:v>TRUE</x:v>
      </x:c>
      <x:c r="V20" s="16" t="str">
        <x:v>TRUE</x:v>
      </x:c>
      <x:c r="W20" s="16" t="str">
        <x:v>FALSE</x:v>
      </x:c>
      <x:c r="X20" s="43" t="n">
        <x:v>0</x:v>
      </x:c>
      <x:c r="Y20" s="44" t="n">
        <x:v>0</x:v>
      </x:c>
      <x:c r="Z20" s="43" t="n">
        <x:v>32000</x:v>
      </x:c>
      <x:c r="AA20" s="43" t="n">
        <x:v>18000</x:v>
      </x:c>
      <x:c r="AB20" s="16" t="str">
        <x:v>Black Phantom</x:v>
      </x:c>
      <x:c r="AC20" s="16" t="str">
        <x:v>Standard</x:v>
      </x:c>
      <x:c r="AD20" s="43" t="n">
        <x:v>22000</x:v>
      </x:c>
      <x:c r="AE20" s="43" t="n">
        <x:v>22000</x:v>
      </x:c>
      <x:c r="AF20" s="16" t="str">
        <x:v>CRM</x:v>
      </x:c>
      <x:c r="AG20" s="23" t="str">
        <x:v>Accessory positive gross profit</x:v>
      </x:c>
      <x:c r="AH20" s="23" t="str">
        <x:v>READY</x:v>
      </x:c>
      <x:c r="AI20" s="23" t="str"/>
    </x:row>
    <x:row r="21" ht="22" customHeight="1">
      <x:c r="A21" s="16" t="str">
        <x:v>TX-2026-0016</x:v>
      </x:c>
      <x:c r="B21" s="16" t="str">
        <x:v>DMS-BANGKO-00016</x:v>
      </x:c>
      <x:c r="C21" s="42" t="n">
        <x:v>46151</x:v>
      </x:c>
      <x:c r="D21" s="42" t="n">
        <x:v>46158</x:v>
      </x:c>
      <x:c r="E21" s="16" t="str">
        <x:v>2026-05</x:v>
      </x:c>
      <x:c r="F21" s="16" t="str">
        <x:v>S003</x:v>
      </x:c>
      <x:c r="G21" s="16" t="str">
        <x:v>M001</x:v>
      </x:c>
      <x:c r="H21" s="16" t="str">
        <x:v>SM001</x:v>
      </x:c>
      <x:c r="I21" s="16" t="str">
        <x:v>BKK</x:v>
      </x:c>
      <x:c r="J21" s="16" t="str">
        <x:v>Bangkok East</x:v>
      </x:c>
      <x:c r="K21" s="16" t="str">
        <x:v>Team B</x:v>
      </x:c>
      <x:c r="L21" s="16" t="str">
        <x:v>G6</x:v>
      </x:c>
      <x:c r="M21" s="16" t="n">
        <x:v>2026</x:v>
      </x:c>
      <x:c r="N21" s="16" t="str">
        <x:v>Standard</x:v>
      </x:c>
      <x:c r="O21" s="16" t="str">
        <x:v>New</x:v>
      </x:c>
      <x:c r="P21" s="16" t="str">
        <x:v>Retail</x:v>
      </x:c>
      <x:c r="Q21" s="16" t="str">
        <x:v>FALSE</x:v>
      </x:c>
      <x:c r="R21" s="16" t="str">
        <x:v>FALSE</x:v>
      </x:c>
      <x:c r="S21" s="16" t="str">
        <x:v>FALSE</x:v>
      </x:c>
      <x:c r="T21" s="16" t="str">
        <x:v>TRUE</x:v>
      </x:c>
      <x:c r="U21" s="16" t="str">
        <x:v>TRUE</x:v>
      </x:c>
      <x:c r="V21" s="16" t="str">
        <x:v>TRUE</x:v>
      </x:c>
      <x:c r="W21" s="16" t="str">
        <x:v>FALSE</x:v>
      </x:c>
      <x:c r="X21" s="43" t="n">
        <x:v>72000</x:v>
      </x:c>
      <x:c r="Y21" s="44" t="n">
        <x:v>0.09000000000000001</x:v>
      </x:c>
      <x:c r="Z21" s="43" t="n">
        <x:v>0</x:v>
      </x:c>
      <x:c r="AA21" s="43" t="n">
        <x:v>0</x:v>
      </x:c>
      <x:c r="AB21" s="16" t="str">
        <x:v>Solar Gard</x:v>
      </x:c>
      <x:c r="AC21" s="16" t="str">
        <x:v>Standard</x:v>
      </x:c>
      <x:c r="AD21" s="43" t="n">
        <x:v>12500</x:v>
      </x:c>
      <x:c r="AE21" s="43" t="n">
        <x:v>15000</x:v>
      </x:c>
      <x:c r="AF21" s="16" t="str">
        <x:v>DMS</x:v>
      </x:c>
      <x:c r="AG21" s="23" t="str">
        <x:v>Film sold below standard price</x:v>
      </x:c>
      <x:c r="AH21" s="23" t="str">
        <x:v>REVIEW</x:v>
      </x:c>
      <x:c r="AI21" s="23" t="str">
        <x:v>CL-022</x:v>
      </x:c>
    </x:row>
    <x:row r="22" ht="22" customHeight="1">
      <x:c r="A22" s="16" t="str">
        <x:v>TX-2026-0017</x:v>
      </x:c>
      <x:c r="B22" s="16" t="str">
        <x:v>DMS-BANGKO-00017</x:v>
      </x:c>
      <x:c r="C22" s="42" t="n">
        <x:v>46152</x:v>
      </x:c>
      <x:c r="D22" s="42" t="n">
        <x:v>46159</x:v>
      </x:c>
      <x:c r="E22" s="16" t="str">
        <x:v>2026-05</x:v>
      </x:c>
      <x:c r="F22" s="16" t="str">
        <x:v>S003</x:v>
      </x:c>
      <x:c r="G22" s="16" t="str">
        <x:v>M001</x:v>
      </x:c>
      <x:c r="H22" s="16" t="str">
        <x:v>SM001</x:v>
      </x:c>
      <x:c r="I22" s="16" t="str">
        <x:v>BKK</x:v>
      </x:c>
      <x:c r="J22" s="16" t="str">
        <x:v>Bangkok East</x:v>
      </x:c>
      <x:c r="K22" s="16" t="str">
        <x:v>Team B</x:v>
      </x:c>
      <x:c r="L22" s="16" t="str">
        <x:v>G6</x:v>
      </x:c>
      <x:c r="M22" s="16" t="n">
        <x:v>2026</x:v>
      </x:c>
      <x:c r="N22" s="16" t="str">
        <x:v>Standard</x:v>
      </x:c>
      <x:c r="O22" s="16" t="str">
        <x:v>New</x:v>
      </x:c>
      <x:c r="P22" s="16" t="str">
        <x:v>Retail</x:v>
      </x:c>
      <x:c r="Q22" s="16" t="str">
        <x:v>FALSE</x:v>
      </x:c>
      <x:c r="R22" s="16" t="str">
        <x:v>FALSE</x:v>
      </x:c>
      <x:c r="S22" s="16" t="str">
        <x:v>FALSE</x:v>
      </x:c>
      <x:c r="T22" s="16" t="str">
        <x:v>TRUE</x:v>
      </x:c>
      <x:c r="U22" s="16" t="str">
        <x:v>TRUE</x:v>
      </x:c>
      <x:c r="V22" s="16" t="str">
        <x:v>TRUE</x:v>
      </x:c>
      <x:c r="W22" s="16" t="str">
        <x:v>FALSE</x:v>
      </x:c>
      <x:c r="X22" s="43" t="n">
        <x:v>78000</x:v>
      </x:c>
      <x:c r="Y22" s="44" t="n">
        <x:v>0.095</x:v>
      </x:c>
      <x:c r="Z22" s="43" t="n">
        <x:v>25000</x:v>
      </x:c>
      <x:c r="AA22" s="43" t="n">
        <x:v>18500</x:v>
      </x:c>
      <x:c r="AB22" s="16" t="str">
        <x:v>Black Phantom</x:v>
      </x:c>
      <x:c r="AC22" s="16" t="str">
        <x:v>G6 + Sunroof</x:v>
      </x:c>
      <x:c r="AD22" s="43" t="n">
        <x:v>26000</x:v>
      </x:c>
      <x:c r="AE22" s="43" t="n">
        <x:v>26000</x:v>
      </x:c>
      <x:c r="AF22" s="16" t="str">
        <x:v>CRM</x:v>
      </x:c>
      <x:c r="AG22" s="23" t="str">
        <x:v>Film matrix with sunroof</x:v>
      </x:c>
      <x:c r="AH22" s="23" t="str">
        <x:v>READY</x:v>
      </x:c>
      <x:c r="AI22" s="23" t="str"/>
    </x:row>
    <x:row r="23" ht="22" customHeight="1">
      <x:c r="A23" s="16" t="str">
        <x:v>TX-2026-0018</x:v>
      </x:c>
      <x:c r="B23" s="16" t="str">
        <x:v>DMS-BANGKO-00018</x:v>
      </x:c>
      <x:c r="C23" s="42" t="n">
        <x:v>46153</x:v>
      </x:c>
      <x:c r="D23" s="42" t="n">
        <x:v>46160</x:v>
      </x:c>
      <x:c r="E23" s="16" t="str">
        <x:v>2026-05</x:v>
      </x:c>
      <x:c r="F23" s="16" t="str">
        <x:v>S003</x:v>
      </x:c>
      <x:c r="G23" s="16" t="str">
        <x:v>M001</x:v>
      </x:c>
      <x:c r="H23" s="16" t="str">
        <x:v>SM001</x:v>
      </x:c>
      <x:c r="I23" s="16" t="str">
        <x:v>BKK</x:v>
      </x:c>
      <x:c r="J23" s="16" t="str">
        <x:v>Bangkok East</x:v>
      </x:c>
      <x:c r="K23" s="16" t="str">
        <x:v>Team B</x:v>
      </x:c>
      <x:c r="L23" s="16" t="str">
        <x:v>X9</x:v>
      </x:c>
      <x:c r="M23" s="16" t="n">
        <x:v>2025</x:v>
      </x:c>
      <x:c r="N23" s="16" t="str">
        <x:v>Performance</x:v>
      </x:c>
      <x:c r="O23" s="16" t="str">
        <x:v>New</x:v>
      </x:c>
      <x:c r="P23" s="16" t="str">
        <x:v>Retail</x:v>
      </x:c>
      <x:c r="Q23" s="16" t="str">
        <x:v>FALSE</x:v>
      </x:c>
      <x:c r="R23" s="16" t="str">
        <x:v>FALSE</x:v>
      </x:c>
      <x:c r="S23" s="16" t="str">
        <x:v>FALSE</x:v>
      </x:c>
      <x:c r="T23" s="16" t="str">
        <x:v>TRUE</x:v>
      </x:c>
      <x:c r="U23" s="16" t="str">
        <x:v>TRUE</x:v>
      </x:c>
      <x:c r="V23" s="16" t="str">
        <x:v>TRUE</x:v>
      </x:c>
      <x:c r="W23" s="16" t="str">
        <x:v>FALSE</x:v>
      </x:c>
      <x:c r="X23" s="43" t="n">
        <x:v>48000</x:v>
      </x:c>
      <x:c r="Y23" s="44" t="n">
        <x:v>0.085</x:v>
      </x:c>
      <x:c r="Z23" s="43" t="n">
        <x:v>28500</x:v>
      </x:c>
      <x:c r="AA23" s="43" t="n">
        <x:v>20500</x:v>
      </x:c>
      <x:c r="AB23" s="16" t="str">
        <x:v>Black Phantom</x:v>
      </x:c>
      <x:c r="AC23" s="16" t="str">
        <x:v>Standard</x:v>
      </x:c>
      <x:c r="AD23" s="43" t="n">
        <x:v>22000</x:v>
      </x:c>
      <x:c r="AE23" s="43" t="n">
        <x:v>22000</x:v>
      </x:c>
      <x:c r="AF23" s="16" t="str">
        <x:v>DMS</x:v>
      </x:c>
      <x:c r="AG23" s="23" t="str">
        <x:v>X9 model year 2025 stock exception</x:v>
      </x:c>
      <x:c r="AH23" s="23" t="str">
        <x:v>REVIEW</x:v>
      </x:c>
      <x:c r="AI23" s="23" t="str">
        <x:v>CL-011</x:v>
      </x:c>
    </x:row>
    <x:row r="24" ht="22" customHeight="1">
      <x:c r="A24" s="16" t="str">
        <x:v>TX-2026-0019</x:v>
      </x:c>
      <x:c r="B24" s="16" t="str">
        <x:v>DMS-BANGKO-00019</x:v>
      </x:c>
      <x:c r="C24" s="42" t="n">
        <x:v>46154</x:v>
      </x:c>
      <x:c r="D24" s="42" t="n">
        <x:v>46161</x:v>
      </x:c>
      <x:c r="E24" s="16" t="str">
        <x:v>2026-05</x:v>
      </x:c>
      <x:c r="F24" s="16" t="str">
        <x:v>S003</x:v>
      </x:c>
      <x:c r="G24" s="16" t="str">
        <x:v>M001</x:v>
      </x:c>
      <x:c r="H24" s="16" t="str">
        <x:v>SM001</x:v>
      </x:c>
      <x:c r="I24" s="16" t="str">
        <x:v>BKK</x:v>
      </x:c>
      <x:c r="J24" s="16" t="str">
        <x:v>Bangkok East</x:v>
      </x:c>
      <x:c r="K24" s="16" t="str">
        <x:v>Team B</x:v>
      </x:c>
      <x:c r="L24" s="16" t="str">
        <x:v>X9</x:v>
      </x:c>
      <x:c r="M24" s="16" t="n">
        <x:v>2026</x:v>
      </x:c>
      <x:c r="N24" s="16" t="str">
        <x:v>Standard</x:v>
      </x:c>
      <x:c r="O24" s="16" t="str">
        <x:v>New</x:v>
      </x:c>
      <x:c r="P24" s="16" t="str">
        <x:v>Retail</x:v>
      </x:c>
      <x:c r="Q24" s="16" t="str">
        <x:v>FALSE</x:v>
      </x:c>
      <x:c r="R24" s="16" t="str">
        <x:v>FALSE</x:v>
      </x:c>
      <x:c r="S24" s="16" t="str">
        <x:v>FALSE</x:v>
      </x:c>
      <x:c r="T24" s="16" t="str">
        <x:v>TRUE</x:v>
      </x:c>
      <x:c r="U24" s="16" t="str">
        <x:v>TRUE</x:v>
      </x:c>
      <x:c r="V24" s="16" t="str">
        <x:v>TRUE</x:v>
      </x:c>
      <x:c r="W24" s="16" t="str">
        <x:v>FALSE</x:v>
      </x:c>
      <x:c r="X24" s="43" t="n">
        <x:v>54000</x:v>
      </x:c>
      <x:c r="Y24" s="44" t="n">
        <x:v>0.09000000000000001</x:v>
      </x:c>
      <x:c r="Z24" s="43" t="n">
        <x:v>32000</x:v>
      </x:c>
      <x:c r="AA24" s="43" t="n">
        <x:v>22500</x:v>
      </x:c>
      <x:c r="AB24" s="16" t="str">
        <x:v>Solar Gard</x:v>
      </x:c>
      <x:c r="AC24" s="16" t="str">
        <x:v>Standard</x:v>
      </x:c>
      <x:c r="AD24" s="43" t="n">
        <x:v>15000</x:v>
      </x:c>
      <x:c r="AE24" s="43" t="n">
        <x:v>15000</x:v>
      </x:c>
      <x:c r="AF24" s="16" t="str">
        <x:v>CRM</x:v>
      </x:c>
      <x:c r="AG24" s="23" t="str">
        <x:v>X9 model year 2026</x:v>
      </x:c>
      <x:c r="AH24" s="23" t="str">
        <x:v>READY</x:v>
      </x:c>
      <x:c r="AI24" s="23" t="str"/>
    </x:row>
    <x:row r="25" ht="22" customHeight="1">
      <x:c r="A25" s="16" t="str">
        <x:v>TX-2026-0020</x:v>
      </x:c>
      <x:c r="B25" s="16" t="str">
        <x:v>DMS-BANGKO-00020</x:v>
      </x:c>
      <x:c r="C25" s="42" t="n">
        <x:v>46140</x:v>
      </x:c>
      <x:c r="D25" s="42" t="n">
        <x:v>46162</x:v>
      </x:c>
      <x:c r="E25" s="16" t="str">
        <x:v>2026-05</x:v>
      </x:c>
      <x:c r="F25" s="16" t="str">
        <x:v>S003</x:v>
      </x:c>
      <x:c r="G25" s="16" t="str">
        <x:v>M001</x:v>
      </x:c>
      <x:c r="H25" s="16" t="str">
        <x:v>SM001</x:v>
      </x:c>
      <x:c r="I25" s="16" t="str">
        <x:v>BKK</x:v>
      </x:c>
      <x:c r="J25" s="16" t="str">
        <x:v>Bangkok East</x:v>
      </x:c>
      <x:c r="K25" s="16" t="str">
        <x:v>Team B</x:v>
      </x:c>
      <x:c r="L25" s="16" t="str">
        <x:v>X9</x:v>
      </x:c>
      <x:c r="M25" s="16" t="n">
        <x:v>2025</x:v>
      </x:c>
      <x:c r="N25" s="16" t="str">
        <x:v>Standard</x:v>
      </x:c>
      <x:c r="O25" s="16" t="str">
        <x:v>New</x:v>
      </x:c>
      <x:c r="P25" s="16" t="str">
        <x:v>Retail</x:v>
      </x:c>
      <x:c r="Q25" s="16" t="str">
        <x:v>FALSE</x:v>
      </x:c>
      <x:c r="R25" s="16" t="str">
        <x:v>FALSE</x:v>
      </x:c>
      <x:c r="S25" s="16" t="str">
        <x:v>FALSE</x:v>
      </x:c>
      <x:c r="T25" s="16" t="str">
        <x:v>TRUE</x:v>
      </x:c>
      <x:c r="U25" s="16" t="str">
        <x:v>TRUE</x:v>
      </x:c>
      <x:c r="V25" s="16" t="str">
        <x:v>TRUE</x:v>
      </x:c>
      <x:c r="W25" s="16" t="str">
        <x:v>FALSE</x:v>
      </x:c>
      <x:c r="X25" s="43" t="n">
        <x:v>0</x:v>
      </x:c>
      <x:c r="Y25" s="44" t="n">
        <x:v>0</x:v>
      </x:c>
      <x:c r="Z25" s="43" t="n">
        <x:v>0</x:v>
      </x:c>
      <x:c r="AA25" s="43" t="n">
        <x:v>0</x:v>
      </x:c>
      <x:c r="AB25" s="16" t="str">
        <x:v>None</x:v>
      </x:c>
      <x:c r="AC25" s="16" t="str">
        <x:v>None</x:v>
      </x:c>
      <x:c r="AD25" s="43" t="n">
        <x:v>0</x:v>
      </x:c>
      <x:c r="AE25" s="43" t="n">
        <x:v>0</x:v>
      </x:c>
      <x:c r="AF25" s="16" t="str">
        <x:v>DMS</x:v>
      </x:c>
      <x:c r="AG25" s="23" t="str">
        <x:v>Booking before effective date, delivery in May</x:v>
      </x:c>
      <x:c r="AH25" s="23" t="str">
        <x:v>HOLD</x:v>
      </x:c>
      <x:c r="AI25" s="23" t="str">
        <x:v>CL-009</x:v>
      </x:c>
    </x:row>
    <x:row r="26" ht="22" customHeight="1">
      <x:c r="A26" s="16" t="str">
        <x:v>TX-2026-0021</x:v>
      </x:c>
      <x:c r="B26" s="16" t="str">
        <x:v>DMS-CHIANG-00021</x:v>
      </x:c>
      <x:c r="C26" s="42" t="n">
        <x:v>46170</x:v>
      </x:c>
      <x:c r="D26" s="42" t="n">
        <x:v>46175</x:v>
      </x:c>
      <x:c r="E26" s="16" t="str">
        <x:v>2026-06</x:v>
      </x:c>
      <x:c r="F26" s="16" t="str">
        <x:v>S004</x:v>
      </x:c>
      <x:c r="G26" s="16" t="str">
        <x:v>M002</x:v>
      </x:c>
      <x:c r="H26" s="16" t="str">
        <x:v>SM002</x:v>
      </x:c>
      <x:c r="I26" s="16" t="str">
        <x:v>UPC</x:v>
      </x:c>
      <x:c r="J26" s="16" t="str">
        <x:v>Chiang Mai</x:v>
      </x:c>
      <x:c r="K26" s="16" t="str">
        <x:v>Team C</x:v>
      </x:c>
      <x:c r="L26" s="16" t="str">
        <x:v>G6</x:v>
      </x:c>
      <x:c r="M26" s="16" t="n">
        <x:v>2026</x:v>
      </x:c>
      <x:c r="N26" s="16" t="str">
        <x:v>Performance</x:v>
      </x:c>
      <x:c r="O26" s="16" t="str">
        <x:v>New</x:v>
      </x:c>
      <x:c r="P26" s="16" t="str">
        <x:v>Retail</x:v>
      </x:c>
      <x:c r="Q26" s="16" t="str">
        <x:v>FALSE</x:v>
      </x:c>
      <x:c r="R26" s="16" t="str">
        <x:v>FALSE</x:v>
      </x:c>
      <x:c r="S26" s="16" t="str">
        <x:v>FALSE</x:v>
      </x:c>
      <x:c r="T26" s="16" t="str">
        <x:v>TRUE</x:v>
      </x:c>
      <x:c r="U26" s="16" t="str">
        <x:v>TRUE</x:v>
      </x:c>
      <x:c r="V26" s="16" t="str">
        <x:v>TRUE</x:v>
      </x:c>
      <x:c r="W26" s="16" t="str">
        <x:v>FALSE</x:v>
      </x:c>
      <x:c r="X26" s="43" t="n">
        <x:v>66000</x:v>
      </x:c>
      <x:c r="Y26" s="44" t="n">
        <x:v>0.085</x:v>
      </x:c>
      <x:c r="Z26" s="43" t="n">
        <x:v>21500</x:v>
      </x:c>
      <x:c r="AA26" s="43" t="n">
        <x:v>15000</x:v>
      </x:c>
      <x:c r="AB26" s="16" t="str">
        <x:v>Black Phantom</x:v>
      </x:c>
      <x:c r="AC26" s="16" t="str">
        <x:v>Standard</x:v>
      </x:c>
      <x:c r="AD26" s="43" t="n">
        <x:v>22000</x:v>
      </x:c>
      <x:c r="AE26" s="43" t="n">
        <x:v>22000</x:v>
      </x:c>
      <x:c r="AF26" s="16" t="str">
        <x:v>CRM</x:v>
      </x:c>
      <x:c r="AG26" s="23" t="str">
        <x:v>Booking in May, delivery in June</x:v>
      </x:c>
      <x:c r="AH26" s="23" t="str">
        <x:v>HOLD</x:v>
      </x:c>
      <x:c r="AI26" s="23" t="str">
        <x:v>CL-009</x:v>
      </x:c>
    </x:row>
    <x:row r="27" ht="22" customHeight="1">
      <x:c r="A27" s="16" t="str">
        <x:v>TX-2026-0022</x:v>
      </x:c>
      <x:c r="B27" s="16" t="str">
        <x:v>DMS-CHIANG-00022</x:v>
      </x:c>
      <x:c r="C27" s="42" t="n">
        <x:v>46157</x:v>
      </x:c>
      <x:c r="D27" s="42" t="n">
        <x:v>46164</x:v>
      </x:c>
      <x:c r="E27" s="16" t="str">
        <x:v>2026-05</x:v>
      </x:c>
      <x:c r="F27" s="16" t="str">
        <x:v>S004</x:v>
      </x:c>
      <x:c r="G27" s="16" t="str">
        <x:v>M002</x:v>
      </x:c>
      <x:c r="H27" s="16" t="str">
        <x:v>SM002</x:v>
      </x:c>
      <x:c r="I27" s="16" t="str">
        <x:v>UPC</x:v>
      </x:c>
      <x:c r="J27" s="16" t="str">
        <x:v>Chiang Mai</x:v>
      </x:c>
      <x:c r="K27" s="16" t="str">
        <x:v>Team C</x:v>
      </x:c>
      <x:c r="L27" s="16" t="str">
        <x:v>G6</x:v>
      </x:c>
      <x:c r="M27" s="16" t="n">
        <x:v>2026</x:v>
      </x:c>
      <x:c r="N27" s="16" t="str">
        <x:v>Standard</x:v>
      </x:c>
      <x:c r="O27" s="16" t="str">
        <x:v>New</x:v>
      </x:c>
      <x:c r="P27" s="16" t="str">
        <x:v>Retail</x:v>
      </x:c>
      <x:c r="Q27" s="16" t="str">
        <x:v>FALSE</x:v>
      </x:c>
      <x:c r="R27" s="16" t="str">
        <x:v>FALSE</x:v>
      </x:c>
      <x:c r="S27" s="16" t="str">
        <x:v>FALSE</x:v>
      </x:c>
      <x:c r="T27" s="16" t="str">
        <x:v>TRUE</x:v>
      </x:c>
      <x:c r="U27" s="16" t="str">
        <x:v>TRUE</x:v>
      </x:c>
      <x:c r="V27" s="16" t="str">
        <x:v>TRUE</x:v>
      </x:c>
      <x:c r="W27" s="16" t="str">
        <x:v>FALSE</x:v>
      </x:c>
      <x:c r="X27" s="43" t="n">
        <x:v>0</x:v>
      </x:c>
      <x:c r="Y27" s="44" t="n">
        <x:v>0</x:v>
      </x:c>
      <x:c r="Z27" s="43" t="n">
        <x:v>25000</x:v>
      </x:c>
      <x:c r="AA27" s="43" t="n">
        <x:v>17000</x:v>
      </x:c>
      <x:c r="AB27" s="16" t="str">
        <x:v>Solar Gard</x:v>
      </x:c>
      <x:c r="AC27" s="16" t="str">
        <x:v>Standard</x:v>
      </x:c>
      <x:c r="AD27" s="43" t="n">
        <x:v>15000</x:v>
      </x:c>
      <x:c r="AE27" s="43" t="n">
        <x:v>15000</x:v>
      </x:c>
      <x:c r="AF27" s="16" t="str">
        <x:v>DMS</x:v>
      </x:c>
      <x:c r="AG27" s="23" t="str">
        <x:v>No finance income</x:v>
      </x:c>
      <x:c r="AH27" s="23" t="str">
        <x:v>READY</x:v>
      </x:c>
      <x:c r="AI27" s="23" t="str"/>
    </x:row>
    <x:row r="28" ht="22" customHeight="1">
      <x:c r="A28" s="16" t="str">
        <x:v>TX-2026-0023</x:v>
      </x:c>
      <x:c r="B28" s="16" t="str">
        <x:v>DMS-CHIANG-00023</x:v>
      </x:c>
      <x:c r="C28" s="42" t="n">
        <x:v>46158</x:v>
      </x:c>
      <x:c r="D28" s="42" t="n">
        <x:v>46165</x:v>
      </x:c>
      <x:c r="E28" s="16" t="str">
        <x:v>2026-05</x:v>
      </x:c>
      <x:c r="F28" s="16" t="str">
        <x:v>S004</x:v>
      </x:c>
      <x:c r="G28" s="16" t="str">
        <x:v>M002</x:v>
      </x:c>
      <x:c r="H28" s="16" t="str">
        <x:v>SM002</x:v>
      </x:c>
      <x:c r="I28" s="16" t="str">
        <x:v>UPC</x:v>
      </x:c>
      <x:c r="J28" s="16" t="str">
        <x:v>Chiang Mai</x:v>
      </x:c>
      <x:c r="K28" s="16" t="str">
        <x:v>Team C</x:v>
      </x:c>
      <x:c r="L28" s="16" t="str">
        <x:v>G6</x:v>
      </x:c>
      <x:c r="M28" s="16" t="n">
        <x:v>2026</x:v>
      </x:c>
      <x:c r="N28" s="16" t="str">
        <x:v>Standard</x:v>
      </x:c>
      <x:c r="O28" s="16" t="str">
        <x:v>New</x:v>
      </x:c>
      <x:c r="P28" s="16" t="str">
        <x:v>Retail</x:v>
      </x:c>
      <x:c r="Q28" s="16" t="str">
        <x:v>FALSE</x:v>
      </x:c>
      <x:c r="R28" s="16" t="str">
        <x:v>FALSE</x:v>
      </x:c>
      <x:c r="S28" s="16" t="str">
        <x:v>FALSE</x:v>
      </x:c>
      <x:c r="T28" s="16" t="str">
        <x:v>TRUE</x:v>
      </x:c>
      <x:c r="U28" s="16" t="str">
        <x:v>TRUE</x:v>
      </x:c>
      <x:c r="V28" s="16" t="str">
        <x:v>TRUE</x:v>
      </x:c>
      <x:c r="W28" s="16" t="str">
        <x:v>FALSE</x:v>
      </x:c>
      <x:c r="X28" s="43" t="n">
        <x:v>78000</x:v>
      </x:c>
      <x:c r="Y28" s="44" t="n">
        <x:v>0.095</x:v>
      </x:c>
      <x:c r="Z28" s="43" t="n">
        <x:v>0</x:v>
      </x:c>
      <x:c r="AA28" s="43" t="n">
        <x:v>0</x:v>
      </x:c>
      <x:c r="AB28" s="16" t="str">
        <x:v>None</x:v>
      </x:c>
      <x:c r="AC28" s="16" t="str">
        <x:v>None</x:v>
      </x:c>
      <x:c r="AD28" s="43" t="n">
        <x:v>0</x:v>
      </x:c>
      <x:c r="AE28" s="43" t="n">
        <x:v>0</x:v>
      </x:c>
      <x:c r="AF28" s="16" t="str">
        <x:v>CRM</x:v>
      </x:c>
      <x:c r="AG28" s="23" t="str">
        <x:v>No accessory sale</x:v>
      </x:c>
      <x:c r="AH28" s="23" t="str">
        <x:v>READY</x:v>
      </x:c>
      <x:c r="AI28" s="23" t="str"/>
    </x:row>
    <x:row r="29" ht="22" customHeight="1">
      <x:c r="A29" s="16" t="str">
        <x:v>TX-2026-0024</x:v>
      </x:c>
      <x:c r="B29" s="16" t="str">
        <x:v>DMS-CHIANG-00024</x:v>
      </x:c>
      <x:c r="C29" s="42" t="n">
        <x:v>46159</x:v>
      </x:c>
      <x:c r="D29" s="42" t="n">
        <x:v>46166</x:v>
      </x:c>
      <x:c r="E29" s="16" t="str">
        <x:v>2026-05</x:v>
      </x:c>
      <x:c r="F29" s="16" t="str">
        <x:v>S004</x:v>
      </x:c>
      <x:c r="G29" s="16" t="str">
        <x:v>M002</x:v>
      </x:c>
      <x:c r="H29" s="16" t="str">
        <x:v>SM002</x:v>
      </x:c>
      <x:c r="I29" s="16" t="str">
        <x:v>UPC</x:v>
      </x:c>
      <x:c r="J29" s="16" t="str">
        <x:v>Chiang Mai</x:v>
      </x:c>
      <x:c r="K29" s="16" t="str">
        <x:v>Team C</x:v>
      </x:c>
      <x:c r="L29" s="16" t="str">
        <x:v>X9</x:v>
      </x:c>
      <x:c r="M29" s="16" t="n">
        <x:v>2025</x:v>
      </x:c>
      <x:c r="N29" s="16" t="str">
        <x:v>Performance</x:v>
      </x:c>
      <x:c r="O29" s="16" t="str">
        <x:v>New</x:v>
      </x:c>
      <x:c r="P29" s="16" t="str">
        <x:v>Retail</x:v>
      </x:c>
      <x:c r="Q29" s="16" t="str">
        <x:v>FALSE</x:v>
      </x:c>
      <x:c r="R29" s="16" t="str">
        <x:v>FALSE</x:v>
      </x:c>
      <x:c r="S29" s="16" t="str">
        <x:v>FALSE</x:v>
      </x:c>
      <x:c r="T29" s="16" t="str">
        <x:v>TRUE</x:v>
      </x:c>
      <x:c r="U29" s="16" t="str">
        <x:v>TRUE</x:v>
      </x:c>
      <x:c r="V29" s="16" t="str">
        <x:v>TRUE</x:v>
      </x:c>
      <x:c r="W29" s="16" t="str">
        <x:v>FALSE</x:v>
      </x:c>
      <x:c r="X29" s="43" t="n">
        <x:v>48000</x:v>
      </x:c>
      <x:c r="Y29" s="44" t="n">
        <x:v>0.085</x:v>
      </x:c>
      <x:c r="Z29" s="43" t="n">
        <x:v>0</x:v>
      </x:c>
      <x:c r="AA29" s="43" t="n">
        <x:v>0</x:v>
      </x:c>
      <x:c r="AB29" s="16" t="str">
        <x:v>None</x:v>
      </x:c>
      <x:c r="AC29" s="16" t="str">
        <x:v>None</x:v>
      </x:c>
      <x:c r="AD29" s="43" t="n">
        <x:v>0</x:v>
      </x:c>
      <x:c r="AE29" s="43" t="n">
        <x:v>0</x:v>
      </x:c>
      <x:c r="AF29" s="16" t="str">
        <x:v>DMS</x:v>
      </x:c>
      <x:c r="AG29" s="23" t="str">
        <x:v>No film sale</x:v>
      </x:c>
      <x:c r="AH29" s="23" t="str">
        <x:v>READY</x:v>
      </x:c>
      <x:c r="AI29" s="23" t="str"/>
    </x:row>
    <x:row r="30" ht="22" customHeight="1">
      <x:c r="A30" s="16" t="str">
        <x:v>TX-2026-0025</x:v>
      </x:c>
      <x:c r="B30" s="16" t="str">
        <x:v>DMS-CHIANG-00025</x:v>
      </x:c>
      <x:c r="C30" s="42" t="n">
        <x:v>46160</x:v>
      </x:c>
      <x:c r="D30" s="42" t="n">
        <x:v>46167</x:v>
      </x:c>
      <x:c r="E30" s="16" t="str">
        <x:v>2026-05</x:v>
      </x:c>
      <x:c r="F30" s="16" t="str">
        <x:v>S004</x:v>
      </x:c>
      <x:c r="G30" s="16" t="str">
        <x:v>M002</x:v>
      </x:c>
      <x:c r="H30" s="16" t="str">
        <x:v>SM002</x:v>
      </x:c>
      <x:c r="I30" s="16" t="str">
        <x:v>UPC</x:v>
      </x:c>
      <x:c r="J30" s="16" t="str">
        <x:v>Chiang Mai</x:v>
      </x:c>
      <x:c r="K30" s="16" t="str">
        <x:v>Team C</x:v>
      </x:c>
      <x:c r="L30" s="16" t="str">
        <x:v>X9</x:v>
      </x:c>
      <x:c r="M30" s="16" t="n">
        <x:v>2026</x:v>
      </x:c>
      <x:c r="N30" s="16" t="str">
        <x:v>Standard</x:v>
      </x:c>
      <x:c r="O30" s="16" t="str">
        <x:v>Demo</x:v>
      </x:c>
      <x:c r="P30" s="16" t="str">
        <x:v>VVIP</x:v>
      </x:c>
      <x:c r="Q30" s="16" t="str">
        <x:v>FALSE</x:v>
      </x:c>
      <x:c r="R30" s="16" t="str">
        <x:v>TRUE</x:v>
      </x:c>
      <x:c r="S30" s="16" t="str">
        <x:v>FALSE</x:v>
      </x:c>
      <x:c r="T30" s="16" t="str">
        <x:v>TRUE</x:v>
      </x:c>
      <x:c r="U30" s="16" t="str">
        <x:v>TRUE</x:v>
      </x:c>
      <x:c r="V30" s="16" t="str">
        <x:v>TRUE</x:v>
      </x:c>
      <x:c r="W30" s="16" t="str">
        <x:v>FALSE</x:v>
      </x:c>
      <x:c r="X30" s="43" t="n">
        <x:v>0</x:v>
      </x:c>
      <x:c r="Y30" s="44" t="n">
        <x:v>0</x:v>
      </x:c>
      <x:c r="Z30" s="43" t="n">
        <x:v>18000</x:v>
      </x:c>
      <x:c r="AA30" s="43" t="n">
        <x:v>11500</x:v>
      </x:c>
      <x:c r="AB30" s="16" t="str">
        <x:v>Solar Gard</x:v>
      </x:c>
      <x:c r="AC30" s="16" t="str">
        <x:v>Standard</x:v>
      </x:c>
      <x:c r="AD30" s="43" t="n">
        <x:v>15000</x:v>
      </x:c>
      <x:c r="AE30" s="43" t="n">
        <x:v>15000</x:v>
      </x:c>
      <x:c r="AF30" s="16" t="str">
        <x:v>CRM</x:v>
      </x:c>
      <x:c r="AG30" s="23" t="str">
        <x:v>Demo + VVIP combination</x:v>
      </x:c>
      <x:c r="AH30" s="23" t="str">
        <x:v>REVIEW</x:v>
      </x:c>
      <x:c r="AI30" s="23" t="str">
        <x:v>CL-008, CL-013</x:v>
      </x:c>
    </x:row>
    <x:row r="31" ht="22" customHeight="1">
      <x:c r="A31" s="16" t="str">
        <x:v>TX-2026-0026</x:v>
      </x:c>
      <x:c r="B31" s="16" t="str">
        <x:v>DMS-CHIANG-00026</x:v>
      </x:c>
      <x:c r="C31" s="42" t="n">
        <x:v>46161</x:v>
      </x:c>
      <x:c r="D31" s="42" t="n">
        <x:v>46168</x:v>
      </x:c>
      <x:c r="E31" s="16" t="str">
        <x:v>2026-05</x:v>
      </x:c>
      <x:c r="F31" s="16" t="str">
        <x:v>S004</x:v>
      </x:c>
      <x:c r="G31" s="16" t="str">
        <x:v>M002</x:v>
      </x:c>
      <x:c r="H31" s="16" t="str">
        <x:v>SM002</x:v>
      </x:c>
      <x:c r="I31" s="16" t="str">
        <x:v>UPC</x:v>
      </x:c>
      <x:c r="J31" s="16" t="str">
        <x:v>Chiang Mai</x:v>
      </x:c>
      <x:c r="K31" s="16" t="str">
        <x:v>Team C</x:v>
      </x:c>
      <x:c r="L31" s="16" t="str">
        <x:v>X9</x:v>
      </x:c>
      <x:c r="M31" s="16" t="n">
        <x:v>2026</x:v>
      </x:c>
      <x:c r="N31" s="16" t="str">
        <x:v>Standard</x:v>
      </x:c>
      <x:c r="O31" s="16" t="str">
        <x:v>New</x:v>
      </x:c>
      <x:c r="P31" s="16" t="str">
        <x:v>VVIP</x:v>
      </x:c>
      <x:c r="Q31" s="16" t="str">
        <x:v>TRUE</x:v>
      </x:c>
      <x:c r="R31" s="16" t="str">
        <x:v>TRUE</x:v>
      </x:c>
      <x:c r="S31" s="16" t="str">
        <x:v>FALSE</x:v>
      </x:c>
      <x:c r="T31" s="16" t="str">
        <x:v>TRUE</x:v>
      </x:c>
      <x:c r="U31" s="16" t="str">
        <x:v>TRUE</x:v>
      </x:c>
      <x:c r="V31" s="16" t="str">
        <x:v>TRUE</x:v>
      </x:c>
      <x:c r="W31" s="16" t="str">
        <x:v>FALSE</x:v>
      </x:c>
      <x:c r="X31" s="43" t="n">
        <x:v>60000</x:v>
      </x:c>
      <x:c r="Y31" s="44" t="n">
        <x:v>0.095</x:v>
      </x:c>
      <x:c r="Z31" s="43" t="n">
        <x:v>21500</x:v>
      </x:c>
      <x:c r="AA31" s="43" t="n">
        <x:v>13500</x:v>
      </x:c>
      <x:c r="AB31" s="16" t="str">
        <x:v>None</x:v>
      </x:c>
      <x:c r="AC31" s="16" t="str">
        <x:v>None</x:v>
      </x:c>
      <x:c r="AD31" s="43" t="n">
        <x:v>0</x:v>
      </x:c>
      <x:c r="AE31" s="43" t="n">
        <x:v>0</x:v>
      </x:c>
      <x:c r="AF31" s="16" t="str">
        <x:v>DMS</x:v>
      </x:c>
      <x:c r="AG31" s="23" t="str">
        <x:v>Take Care + VVIP order of operations</x:v>
      </x:c>
      <x:c r="AH31" s="23" t="str">
        <x:v>HOLD</x:v>
      </x:c>
      <x:c r="AI31" s="23" t="str">
        <x:v>CL-008</x:v>
      </x:c>
    </x:row>
    <x:row r="32" ht="22" customHeight="1">
      <x:c r="A32" s="16" t="str">
        <x:v>TX-2026-0027</x:v>
      </x:c>
      <x:c r="B32" s="16" t="str">
        <x:v>DMS-KHONKA-00027</x:v>
      </x:c>
      <x:c r="C32" s="42" t="n">
        <x:v>46162</x:v>
      </x:c>
      <x:c r="D32" s="42" t="n">
        <x:v>46169</x:v>
      </x:c>
      <x:c r="E32" s="16" t="str">
        <x:v>2026-05</x:v>
      </x:c>
      <x:c r="F32" s="16" t="str">
        <x:v>S005</x:v>
      </x:c>
      <x:c r="G32" s="16" t="str">
        <x:v>M002</x:v>
      </x:c>
      <x:c r="H32" s="16" t="str">
        <x:v>SM002</x:v>
      </x:c>
      <x:c r="I32" s="16" t="str">
        <x:v>UPC</x:v>
      </x:c>
      <x:c r="J32" s="16" t="str">
        <x:v>Khon Kaen</x:v>
      </x:c>
      <x:c r="K32" s="16" t="str">
        <x:v>Team C</x:v>
      </x:c>
      <x:c r="L32" s="16" t="str">
        <x:v>G6</x:v>
      </x:c>
      <x:c r="M32" s="16" t="n">
        <x:v>2026</x:v>
      </x:c>
      <x:c r="N32" s="16" t="str">
        <x:v>Performance</x:v>
      </x:c>
      <x:c r="O32" s="16" t="str">
        <x:v>Fleet</x:v>
      </x:c>
      <x:c r="P32" s="16" t="str">
        <x:v>Retail</x:v>
      </x:c>
      <x:c r="Q32" s="16" t="str">
        <x:v>FALSE</x:v>
      </x:c>
      <x:c r="R32" s="16" t="str">
        <x:v>FALSE</x:v>
      </x:c>
      <x:c r="S32" s="16" t="str">
        <x:v>TRUE</x:v>
      </x:c>
      <x:c r="T32" s="16" t="str">
        <x:v>TRUE</x:v>
      </x:c>
      <x:c r="U32" s="16" t="str">
        <x:v>TRUE</x:v>
      </x:c>
      <x:c r="V32" s="16" t="str">
        <x:v>TRUE</x:v>
      </x:c>
      <x:c r="W32" s="16" t="str">
        <x:v>FALSE</x:v>
      </x:c>
      <x:c r="X32" s="43" t="n">
        <x:v>66000</x:v>
      </x:c>
      <x:c r="Y32" s="44" t="n">
        <x:v>0.085</x:v>
      </x:c>
      <x:c r="Z32" s="43" t="n">
        <x:v>25000</x:v>
      </x:c>
      <x:c r="AA32" s="43" t="n">
        <x:v>15500</x:v>
      </x:c>
      <x:c r="AB32" s="16" t="str">
        <x:v>Black Phantom</x:v>
      </x:c>
      <x:c r="AC32" s="16" t="str">
        <x:v>Standard</x:v>
      </x:c>
      <x:c r="AD32" s="43" t="n">
        <x:v>22000</x:v>
      </x:c>
      <x:c r="AE32" s="43" t="n">
        <x:v>22000</x:v>
      </x:c>
      <x:c r="AF32" s="16" t="str">
        <x:v>CRM</x:v>
      </x:c>
      <x:c r="AG32" s="23" t="str">
        <x:v>Fleet with finance and approval</x:v>
      </x:c>
      <x:c r="AH32" s="23" t="str">
        <x:v>REVIEW</x:v>
      </x:c>
      <x:c r="AI32" s="23" t="str">
        <x:v>CL-012</x:v>
      </x:c>
    </x:row>
    <x:row r="33" ht="22" customHeight="1">
      <x:c r="A33" s="16" t="str">
        <x:v>TX-2026-0028</x:v>
      </x:c>
      <x:c r="B33" s="16" t="str">
        <x:v>DMS-KHONKA-00028</x:v>
      </x:c>
      <x:c r="C33" s="42" t="n">
        <x:v>46163</x:v>
      </x:c>
      <x:c r="D33" s="42" t="n">
        <x:v>46170</x:v>
      </x:c>
      <x:c r="E33" s="16" t="str">
        <x:v>2026-05</x:v>
      </x:c>
      <x:c r="F33" s="16" t="str">
        <x:v>S005</x:v>
      </x:c>
      <x:c r="G33" s="16" t="str">
        <x:v>M002</x:v>
      </x:c>
      <x:c r="H33" s="16" t="str">
        <x:v>SM002</x:v>
      </x:c>
      <x:c r="I33" s="16" t="str">
        <x:v>UPC</x:v>
      </x:c>
      <x:c r="J33" s="16" t="str">
        <x:v>Khon Kaen</x:v>
      </x:c>
      <x:c r="K33" s="16" t="str">
        <x:v>Team C</x:v>
      </x:c>
      <x:c r="L33" s="16" t="str">
        <x:v>G6</x:v>
      </x:c>
      <x:c r="M33" s="16" t="n">
        <x:v>2026</x:v>
      </x:c>
      <x:c r="N33" s="16" t="str">
        <x:v>Performance</x:v>
      </x:c>
      <x:c r="O33" s="16" t="str">
        <x:v>New</x:v>
      </x:c>
      <x:c r="P33" s="16" t="str">
        <x:v>Retail</x:v>
      </x:c>
      <x:c r="Q33" s="16" t="str">
        <x:v>FALSE</x:v>
      </x:c>
      <x:c r="R33" s="16" t="str">
        <x:v>FALSE</x:v>
      </x:c>
      <x:c r="S33" s="16" t="str">
        <x:v>FALSE</x:v>
      </x:c>
      <x:c r="T33" s="16" t="str">
        <x:v>TRUE</x:v>
      </x:c>
      <x:c r="U33" s="16" t="str">
        <x:v>TRUE</x:v>
      </x:c>
      <x:c r="V33" s="16" t="str">
        <x:v>TRUE</x:v>
      </x:c>
      <x:c r="W33" s="16" t="str">
        <x:v>FALSE</x:v>
      </x:c>
      <x:c r="X33" s="43" t="n">
        <x:v>72000</x:v>
      </x:c>
      <x:c r="Y33" s="44" t="n">
        <x:v>0.09000000000000001</x:v>
      </x:c>
      <x:c r="Z33" s="43" t="n">
        <x:v>0</x:v>
      </x:c>
      <x:c r="AA33" s="43" t="n">
        <x:v>0</x:v>
      </x:c>
      <x:c r="AB33" s="16" t="str">
        <x:v>Solar Gard</x:v>
      </x:c>
      <x:c r="AC33" s="16" t="str">
        <x:v>G6 + Sunroof</x:v>
      </x:c>
      <x:c r="AD33" s="43" t="n">
        <x:v>15000</x:v>
      </x:c>
      <x:c r="AE33" s="43" t="n">
        <x:v>15000</x:v>
      </x:c>
      <x:c r="AF33" s="16" t="str">
        <x:v>DMS</x:v>
      </x:c>
      <x:c r="AG33" s="23" t="str">
        <x:v>Performance grade rate</x:v>
      </x:c>
      <x:c r="AH33" s="23" t="str">
        <x:v>READY</x:v>
      </x:c>
      <x:c r="AI33" s="23" t="str"/>
    </x:row>
    <x:row r="34" ht="22" customHeight="1">
      <x:c r="A34" s="16" t="str">
        <x:v>TX-2026-0029</x:v>
      </x:c>
      <x:c r="B34" s="16" t="str">
        <x:v>DMS-KHONKA-00029</x:v>
      </x:c>
      <x:c r="C34" s="42" t="n">
        <x:v>46136</x:v>
      </x:c>
      <x:c r="D34" s="42" t="n">
        <x:v>46143</x:v>
      </x:c>
      <x:c r="E34" s="16" t="str">
        <x:v>2026-05</x:v>
      </x:c>
      <x:c r="F34" s="16" t="str">
        <x:v>S005</x:v>
      </x:c>
      <x:c r="G34" s="16" t="str">
        <x:v>M002</x:v>
      </x:c>
      <x:c r="H34" s="16" t="str">
        <x:v>SM002</x:v>
      </x:c>
      <x:c r="I34" s="16" t="str">
        <x:v>UPC</x:v>
      </x:c>
      <x:c r="J34" s="16" t="str">
        <x:v>Khon Kaen</x:v>
      </x:c>
      <x:c r="K34" s="16" t="str">
        <x:v>Team C</x:v>
      </x:c>
      <x:c r="L34" s="16" t="str">
        <x:v>X9</x:v>
      </x:c>
      <x:c r="M34" s="16" t="n">
        <x:v>2026</x:v>
      </x:c>
      <x:c r="N34" s="16" t="str">
        <x:v>Standard</x:v>
      </x:c>
      <x:c r="O34" s="16" t="str">
        <x:v>New</x:v>
      </x:c>
      <x:c r="P34" s="16" t="str">
        <x:v>Retail</x:v>
      </x:c>
      <x:c r="Q34" s="16" t="str">
        <x:v>FALSE</x:v>
      </x:c>
      <x:c r="R34" s="16" t="str">
        <x:v>FALSE</x:v>
      </x:c>
      <x:c r="S34" s="16" t="str">
        <x:v>FALSE</x:v>
      </x:c>
      <x:c r="T34" s="16" t="str">
        <x:v>TRUE</x:v>
      </x:c>
      <x:c r="U34" s="16" t="str">
        <x:v>TRUE</x:v>
      </x:c>
      <x:c r="V34" s="16" t="str">
        <x:v>TRUE</x:v>
      </x:c>
      <x:c r="W34" s="16" t="str">
        <x:v>FALSE</x:v>
      </x:c>
      <x:c r="X34" s="43" t="n">
        <x:v>78000</x:v>
      </x:c>
      <x:c r="Y34" s="44" t="n">
        <x:v>0.095</x:v>
      </x:c>
      <x:c r="Z34" s="43" t="n">
        <x:v>32000</x:v>
      </x:c>
      <x:c r="AA34" s="43" t="n">
        <x:v>25500</x:v>
      </x:c>
      <x:c r="AB34" s="16" t="str">
        <x:v>None</x:v>
      </x:c>
      <x:c r="AC34" s="16" t="str">
        <x:v>None</x:v>
      </x:c>
      <x:c r="AD34" s="43" t="n">
        <x:v>0</x:v>
      </x:c>
      <x:c r="AE34" s="43" t="n">
        <x:v>0</x:v>
      </x:c>
      <x:c r="AF34" s="16" t="str">
        <x:v>CRM</x:v>
      </x:c>
      <x:c r="AG34" s="23" t="str">
        <x:v>Standard grade rate</x:v>
      </x:c>
      <x:c r="AH34" s="23" t="str">
        <x:v>READY</x:v>
      </x:c>
      <x:c r="AI34" s="23" t="str"/>
    </x:row>
    <x:row r="35" ht="22" customHeight="1">
      <x:c r="A35" s="16" t="str">
        <x:v>TX-2026-0030</x:v>
      </x:c>
      <x:c r="B35" s="16" t="str">
        <x:v>DMS-KHONKA-00030</x:v>
      </x:c>
      <x:c r="C35" s="42" t="n">
        <x:v>46137</x:v>
      </x:c>
      <x:c r="D35" s="42" t="n">
        <x:v>46144</x:v>
      </x:c>
      <x:c r="E35" s="16" t="str">
        <x:v>2026-05</x:v>
      </x:c>
      <x:c r="F35" s="16" t="str">
        <x:v>S005</x:v>
      </x:c>
      <x:c r="G35" s="16" t="str">
        <x:v>M002</x:v>
      </x:c>
      <x:c r="H35" s="16" t="str">
        <x:v>SM002</x:v>
      </x:c>
      <x:c r="I35" s="16" t="str">
        <x:v>UPC</x:v>
      </x:c>
      <x:c r="J35" s="16" t="str">
        <x:v>Khon Kaen</x:v>
      </x:c>
      <x:c r="K35" s="16" t="str">
        <x:v>Team C</x:v>
      </x:c>
      <x:c r="L35" s="16" t="str">
        <x:v>X9</x:v>
      </x:c>
      <x:c r="M35" s="16" t="n">
        <x:v>2026</x:v>
      </x:c>
      <x:c r="N35" s="16" t="str">
        <x:v>Performance</x:v>
      </x:c>
      <x:c r="O35" s="16" t="str">
        <x:v>New</x:v>
      </x:c>
      <x:c r="P35" s="16" t="str">
        <x:v>Retail</x:v>
      </x:c>
      <x:c r="Q35" s="16" t="str">
        <x:v>FALSE</x:v>
      </x:c>
      <x:c r="R35" s="16" t="str">
        <x:v>FALSE</x:v>
      </x:c>
      <x:c r="S35" s="16" t="str">
        <x:v>FALSE</x:v>
      </x:c>
      <x:c r="T35" s="16" t="str">
        <x:v>TRUE</x:v>
      </x:c>
      <x:c r="U35" s="16" t="str">
        <x:v>TRUE</x:v>
      </x:c>
      <x:c r="V35" s="16" t="str">
        <x:v>TRUE</x:v>
      </x:c>
      <x:c r="W35" s="16" t="str">
        <x:v>FALSE</x:v>
      </x:c>
      <x:c r="X35" s="43" t="n">
        <x:v>0</x:v>
      </x:c>
      <x:c r="Y35" s="44" t="n">
        <x:v>0</x:v>
      </x:c>
      <x:c r="Z35" s="43" t="n">
        <x:v>18000</x:v>
      </x:c>
      <x:c r="AA35" s="43" t="n">
        <x:v>10000</x:v>
      </x:c>
      <x:c r="AB35" s="16" t="str">
        <x:v>Black Phantom</x:v>
      </x:c>
      <x:c r="AC35" s="16" t="str">
        <x:v>Standard</x:v>
      </x:c>
      <x:c r="AD35" s="43" t="n">
        <x:v>22000</x:v>
      </x:c>
      <x:c r="AE35" s="43" t="n">
        <x:v>22000</x:v>
      </x:c>
      <x:c r="AF35" s="16" t="str">
        <x:v>DMS</x:v>
      </x:c>
      <x:c r="AG35" s="23" t="str">
        <x:v>Manager OV BKK factor test</x:v>
      </x:c>
      <x:c r="AH35" s="23" t="str">
        <x:v>HOLD</x:v>
      </x:c>
      <x:c r="AI35" s="23" t="str">
        <x:v>CL-002</x:v>
      </x:c>
    </x:row>
    <x:row r="36" ht="22" customHeight="1">
      <x:c r="A36" s="16" t="str">
        <x:v>TX-2026-0031</x:v>
      </x:c>
      <x:c r="B36" s="16" t="str">
        <x:v>DMS-KHONKA-00031</x:v>
      </x:c>
      <x:c r="C36" s="42" t="n">
        <x:v>46138</x:v>
      </x:c>
      <x:c r="D36" s="42" t="n">
        <x:v>46145</x:v>
      </x:c>
      <x:c r="E36" s="16" t="str">
        <x:v>2026-05</x:v>
      </x:c>
      <x:c r="F36" s="16" t="str">
        <x:v>S005</x:v>
      </x:c>
      <x:c r="G36" s="16" t="str">
        <x:v>M002</x:v>
      </x:c>
      <x:c r="H36" s="16" t="str">
        <x:v>SM002</x:v>
      </x:c>
      <x:c r="I36" s="16" t="str">
        <x:v>UPC</x:v>
      </x:c>
      <x:c r="J36" s="16" t="str">
        <x:v>Khon Kaen</x:v>
      </x:c>
      <x:c r="K36" s="16" t="str">
        <x:v>Team C</x:v>
      </x:c>
      <x:c r="L36" s="16" t="str">
        <x:v>X9</x:v>
      </x:c>
      <x:c r="M36" s="16" t="n">
        <x:v>2026</x:v>
      </x:c>
      <x:c r="N36" s="16" t="str">
        <x:v>Standard</x:v>
      </x:c>
      <x:c r="O36" s="16" t="str">
        <x:v>New</x:v>
      </x:c>
      <x:c r="P36" s="16" t="str">
        <x:v>Retail</x:v>
      </x:c>
      <x:c r="Q36" s="16" t="str">
        <x:v>FALSE</x:v>
      </x:c>
      <x:c r="R36" s="16" t="str">
        <x:v>FALSE</x:v>
      </x:c>
      <x:c r="S36" s="16" t="str">
        <x:v>FALSE</x:v>
      </x:c>
      <x:c r="T36" s="16" t="str">
        <x:v>TRUE</x:v>
      </x:c>
      <x:c r="U36" s="16" t="str">
        <x:v>TRUE</x:v>
      </x:c>
      <x:c r="V36" s="16" t="str">
        <x:v>TRUE</x:v>
      </x:c>
      <x:c r="W36" s="16" t="str">
        <x:v>FALSE</x:v>
      </x:c>
      <x:c r="X36" s="43" t="n">
        <x:v>54000</x:v>
      </x:c>
      <x:c r="Y36" s="44" t="n">
        <x:v>0.09000000000000001</x:v>
      </x:c>
      <x:c r="Z36" s="43" t="n">
        <x:v>21500</x:v>
      </x:c>
      <x:c r="AA36" s="43" t="n">
        <x:v>12000</x:v>
      </x:c>
      <x:c r="AB36" s="16" t="str">
        <x:v>Solar Gard</x:v>
      </x:c>
      <x:c r="AC36" s="16" t="str">
        <x:v>Standard</x:v>
      </x:c>
      <x:c r="AD36" s="43" t="n">
        <x:v>15000</x:v>
      </x:c>
      <x:c r="AE36" s="43" t="n">
        <x:v>15000</x:v>
      </x:c>
      <x:c r="AF36" s="16" t="str">
        <x:v>CRM</x:v>
      </x:c>
      <x:c r="AG36" s="23" t="str">
        <x:v>Manager OV UPC roll-up</x:v>
      </x:c>
      <x:c r="AH36" s="23" t="str">
        <x:v>READY</x:v>
      </x:c>
      <x:c r="AI36" s="23" t="str"/>
    </x:row>
    <x:row r="37" ht="22" customHeight="1">
      <x:c r="A37" s="16" t="str">
        <x:v>TX-2026-0032</x:v>
      </x:c>
      <x:c r="B37" s="16" t="str">
        <x:v>DMS-KHONKA-00032</x:v>
      </x:c>
      <x:c r="C37" s="42" t="n">
        <x:v>46139</x:v>
      </x:c>
      <x:c r="D37" s="42" t="n">
        <x:v>46146</x:v>
      </x:c>
      <x:c r="E37" s="16" t="str">
        <x:v>2026-05</x:v>
      </x:c>
      <x:c r="F37" s="16" t="str">
        <x:v>S005</x:v>
      </x:c>
      <x:c r="G37" s="16" t="str">
        <x:v>M002</x:v>
      </x:c>
      <x:c r="H37" s="16" t="str">
        <x:v>SM002</x:v>
      </x:c>
      <x:c r="I37" s="16" t="str">
        <x:v>UPC</x:v>
      </x:c>
      <x:c r="J37" s="16" t="str">
        <x:v>Khon Kaen</x:v>
      </x:c>
      <x:c r="K37" s="16" t="str">
        <x:v>Team C</x:v>
      </x:c>
      <x:c r="L37" s="16" t="str">
        <x:v>X9</x:v>
      </x:c>
      <x:c r="M37" s="16" t="n">
        <x:v>2025</x:v>
      </x:c>
      <x:c r="N37" s="16" t="str">
        <x:v>Standard</x:v>
      </x:c>
      <x:c r="O37" s="16" t="str">
        <x:v>New</x:v>
      </x:c>
      <x:c r="P37" s="16" t="str">
        <x:v>Retail</x:v>
      </x:c>
      <x:c r="Q37" s="16" t="str">
        <x:v>FALSE</x:v>
      </x:c>
      <x:c r="R37" s="16" t="str">
        <x:v>FALSE</x:v>
      </x:c>
      <x:c r="S37" s="16" t="str">
        <x:v>FALSE</x:v>
      </x:c>
      <x:c r="T37" s="16" t="str">
        <x:v>TRUE</x:v>
      </x:c>
      <x:c r="U37" s="16" t="str">
        <x:v>TRUE</x:v>
      </x:c>
      <x:c r="V37" s="16" t="str">
        <x:v>TRUE</x:v>
      </x:c>
      <x:c r="W37" s="16" t="str">
        <x:v>FALSE</x:v>
      </x:c>
      <x:c r="X37" s="43" t="n">
        <x:v>60000</x:v>
      </x:c>
      <x:c r="Y37" s="44" t="n">
        <x:v>0.095</x:v>
      </x:c>
      <x:c r="Z37" s="43" t="n">
        <x:v>0</x:v>
      </x:c>
      <x:c r="AA37" s="43" t="n">
        <x:v>0</x:v>
      </x:c>
      <x:c r="AB37" s="16" t="str">
        <x:v>None</x:v>
      </x:c>
      <x:c r="AC37" s="16" t="str">
        <x:v>None</x:v>
      </x:c>
      <x:c r="AD37" s="43" t="n">
        <x:v>0</x:v>
      </x:c>
      <x:c r="AE37" s="43" t="n">
        <x:v>0</x:v>
      </x:c>
      <x:c r="AF37" s="16" t="str">
        <x:v>DMS</x:v>
      </x:c>
      <x:c r="AG37" s="23" t="str">
        <x:v>Monthly tier full-volume or progressive</x:v>
      </x:c>
      <x:c r="AH37" s="23" t="str">
        <x:v>HOLD</x:v>
      </x:c>
      <x:c r="AI37" s="23" t="str">
        <x:v>CL-003</x:v>
      </x:c>
    </x:row>
    <x:row r="38" ht="22" customHeight="1">
      <x:c r="A38" s="16" t="str">
        <x:v>TX-2026-0033</x:v>
      </x:c>
      <x:c r="B38" s="16" t="str">
        <x:v>DMS-PHUKET-00033</x:v>
      </x:c>
      <x:c r="C38" s="42" t="n">
        <x:v>46140</x:v>
      </x:c>
      <x:c r="D38" s="42" t="n">
        <x:v>46147</x:v>
      </x:c>
      <x:c r="E38" s="16" t="str">
        <x:v>2026-05</x:v>
      </x:c>
      <x:c r="F38" s="16" t="str">
        <x:v>S006</x:v>
      </x:c>
      <x:c r="G38" s="16" t="str">
        <x:v>M002</x:v>
      </x:c>
      <x:c r="H38" s="16" t="str">
        <x:v>SM002</x:v>
      </x:c>
      <x:c r="I38" s="16" t="str">
        <x:v>UPC</x:v>
      </x:c>
      <x:c r="J38" s="16" t="str">
        <x:v>Phuket</x:v>
      </x:c>
      <x:c r="K38" s="16" t="str">
        <x:v>Team D</x:v>
      </x:c>
      <x:c r="L38" s="16" t="str">
        <x:v>G6</x:v>
      </x:c>
      <x:c r="M38" s="16" t="n">
        <x:v>2026</x:v>
      </x:c>
      <x:c r="N38" s="16" t="str">
        <x:v>Performance</x:v>
      </x:c>
      <x:c r="O38" s="16" t="str">
        <x:v>New</x:v>
      </x:c>
      <x:c r="P38" s="16" t="str">
        <x:v>Retail</x:v>
      </x:c>
      <x:c r="Q38" s="16" t="str">
        <x:v>FALSE</x:v>
      </x:c>
      <x:c r="R38" s="16" t="str">
        <x:v>FALSE</x:v>
      </x:c>
      <x:c r="S38" s="16" t="str">
        <x:v>FALSE</x:v>
      </x:c>
      <x:c r="T38" s="16" t="str">
        <x:v>TRUE</x:v>
      </x:c>
      <x:c r="U38" s="16" t="str">
        <x:v>TRUE</x:v>
      </x:c>
      <x:c r="V38" s="16" t="str">
        <x:v>TRUE</x:v>
      </x:c>
      <x:c r="W38" s="16" t="str">
        <x:v>FALSE</x:v>
      </x:c>
      <x:c r="X38" s="43" t="n">
        <x:v>66000</x:v>
      </x:c>
      <x:c r="Y38" s="44" t="n">
        <x:v>0.085</x:v>
      </x:c>
      <x:c r="Z38" s="43" t="n">
        <x:v>28500</x:v>
      </x:c>
      <x:c r="AA38" s="43" t="n">
        <x:v>22000</x:v>
      </x:c>
      <x:c r="AB38" s="16" t="str">
        <x:v>Black Phantom</x:v>
      </x:c>
      <x:c r="AC38" s="16" t="str">
        <x:v>Standard</x:v>
      </x:c>
      <x:c r="AD38" s="43" t="n">
        <x:v>22000</x:v>
      </x:c>
      <x:c r="AE38" s="43" t="n">
        <x:v>22000</x:v>
      </x:c>
      <x:c r="AF38" s="16" t="str">
        <x:v>CRM</x:v>
      </x:c>
      <x:c r="AG38" s="23" t="str">
        <x:v>Senior monthly eligible quantity</x:v>
      </x:c>
      <x:c r="AH38" s="23" t="str">
        <x:v>HOLD</x:v>
      </x:c>
      <x:c r="AI38" s="23" t="str">
        <x:v>CL-004</x:v>
      </x:c>
    </x:row>
    <x:row r="39" ht="22" customHeight="1">
      <x:c r="A39" s="16" t="str">
        <x:v>TX-2026-0034</x:v>
      </x:c>
      <x:c r="B39" s="16" t="str">
        <x:v>DMS-PHUKET-00034</x:v>
      </x:c>
      <x:c r="C39" s="42" t="n">
        <x:v>46141</x:v>
      </x:c>
      <x:c r="D39" s="42" t="n">
        <x:v>46148</x:v>
      </x:c>
      <x:c r="E39" s="16" t="str">
        <x:v>2026-05</x:v>
      </x:c>
      <x:c r="F39" s="16" t="str">
        <x:v>S006</x:v>
      </x:c>
      <x:c r="G39" s="16" t="str">
        <x:v>M002</x:v>
      </x:c>
      <x:c r="H39" s="16" t="str">
        <x:v>SM002</x:v>
      </x:c>
      <x:c r="I39" s="16" t="str">
        <x:v>UPC</x:v>
      </x:c>
      <x:c r="J39" s="16" t="str">
        <x:v>Phuket</x:v>
      </x:c>
      <x:c r="K39" s="16" t="str">
        <x:v>Team D</x:v>
      </x:c>
      <x:c r="L39" s="16" t="str">
        <x:v>G6</x:v>
      </x:c>
      <x:c r="M39" s="16" t="n">
        <x:v>2026</x:v>
      </x:c>
      <x:c r="N39" s="16" t="str">
        <x:v>Standard</x:v>
      </x:c>
      <x:c r="O39" s="16" t="str">
        <x:v>New</x:v>
      </x:c>
      <x:c r="P39" s="16" t="str">
        <x:v>Retail</x:v>
      </x:c>
      <x:c r="Q39" s="16" t="str">
        <x:v>FALSE</x:v>
      </x:c>
      <x:c r="R39" s="16" t="str">
        <x:v>FALSE</x:v>
      </x:c>
      <x:c r="S39" s="16" t="str">
        <x:v>FALSE</x:v>
      </x:c>
      <x:c r="T39" s="16" t="str">
        <x:v>TRUE</x:v>
      </x:c>
      <x:c r="U39" s="16" t="str">
        <x:v>TRUE</x:v>
      </x:c>
      <x:c r="V39" s="16" t="str">
        <x:v>TRUE</x:v>
      </x:c>
      <x:c r="W39" s="16" t="str">
        <x:v>FALSE</x:v>
      </x:c>
      <x:c r="X39" s="43" t="n">
        <x:v>72000</x:v>
      </x:c>
      <x:c r="Y39" s="44" t="n">
        <x:v>0.09000000000000001</x:v>
      </x:c>
      <x:c r="Z39" s="43" t="n">
        <x:v>32000</x:v>
      </x:c>
      <x:c r="AA39" s="43" t="n">
        <x:v>24000</x:v>
      </x:c>
      <x:c r="AB39" s="16" t="str">
        <x:v>Solar Gard</x:v>
      </x:c>
      <x:c r="AC39" s="16" t="str">
        <x:v>Standard</x:v>
      </x:c>
      <x:c r="AD39" s="43" t="n">
        <x:v>15000</x:v>
      </x:c>
      <x:c r="AE39" s="43" t="n">
        <x:v>15000</x:v>
      </x:c>
      <x:c r="AF39" s="16" t="str">
        <x:v>DMS</x:v>
      </x:c>
      <x:c r="AG39" s="23" t="str">
        <x:v>Senior yearly eligible quantity</x:v>
      </x:c>
      <x:c r="AH39" s="23" t="str">
        <x:v>HOLD</x:v>
      </x:c>
      <x:c r="AI39" s="23" t="str">
        <x:v>CL-005</x:v>
      </x:c>
    </x:row>
    <x:row r="40" ht="22" customHeight="1">
      <x:c r="A40" s="16" t="str">
        <x:v>TX-2026-0035</x:v>
      </x:c>
      <x:c r="B40" s="16" t="str">
        <x:v>DMS-PHUKET-00035</x:v>
      </x:c>
      <x:c r="C40" s="42" t="n">
        <x:v>46142</x:v>
      </x:c>
      <x:c r="D40" s="42" t="n">
        <x:v>46149</x:v>
      </x:c>
      <x:c r="E40" s="16" t="str">
        <x:v>2026-05</x:v>
      </x:c>
      <x:c r="F40" s="16" t="str">
        <x:v>S006</x:v>
      </x:c>
      <x:c r="G40" s="16" t="str">
        <x:v>M002</x:v>
      </x:c>
      <x:c r="H40" s="16" t="str">
        <x:v>SM002</x:v>
      </x:c>
      <x:c r="I40" s="16" t="str">
        <x:v>UPC</x:v>
      </x:c>
      <x:c r="J40" s="16" t="str">
        <x:v>Phuket</x:v>
      </x:c>
      <x:c r="K40" s="16" t="str">
        <x:v>Team D</x:v>
      </x:c>
      <x:c r="L40" s="16" t="str">
        <x:v>G6</x:v>
      </x:c>
      <x:c r="M40" s="16" t="n">
        <x:v>2026</x:v>
      </x:c>
      <x:c r="N40" s="16" t="str">
        <x:v>Standard</x:v>
      </x:c>
      <x:c r="O40" s="16" t="str">
        <x:v>New</x:v>
      </x:c>
      <x:c r="P40" s="16" t="str">
        <x:v>Retail</x:v>
      </x:c>
      <x:c r="Q40" s="16" t="str">
        <x:v>FALSE</x:v>
      </x:c>
      <x:c r="R40" s="16" t="str">
        <x:v>FALSE</x:v>
      </x:c>
      <x:c r="S40" s="16" t="str">
        <x:v>FALSE</x:v>
      </x:c>
      <x:c r="T40" s="16" t="str">
        <x:v>TRUE</x:v>
      </x:c>
      <x:c r="U40" s="16" t="str">
        <x:v>TRUE</x:v>
      </x:c>
      <x:c r="V40" s="16" t="str">
        <x:v>TRUE</x:v>
      </x:c>
      <x:c r="W40" s="16" t="str">
        <x:v>FALSE</x:v>
      </x:c>
      <x:c r="X40" s="43" t="n">
        <x:v>0</x:v>
      </x:c>
      <x:c r="Y40" s="44" t="n">
        <x:v>0</x:v>
      </x:c>
      <x:c r="Z40" s="43" t="n">
        <x:v>18000</x:v>
      </x:c>
      <x:c r="AA40" s="43" t="n">
        <x:v>8500</x:v>
      </x:c>
      <x:c r="AB40" s="16" t="str">
        <x:v>None</x:v>
      </x:c>
      <x:c r="AC40" s="16" t="str">
        <x:v>None</x:v>
      </x:c>
      <x:c r="AD40" s="43" t="n">
        <x:v>0</x:v>
      </x:c>
      <x:c r="AE40" s="43" t="n">
        <x:v>0</x:v>
      </x:c>
      <x:c r="AF40" s="16" t="str">
        <x:v>CRM</x:v>
      </x:c>
      <x:c r="AG40" s="23" t="str">
        <x:v>Achievement value between tiers</x:v>
      </x:c>
      <x:c r="AH40" s="23" t="str">
        <x:v>HOLD</x:v>
      </x:c>
      <x:c r="AI40" s="23" t="str">
        <x:v>CL-006</x:v>
      </x:c>
    </x:row>
    <x:row r="41" ht="22" customHeight="1">
      <x:c r="A41" s="16" t="str">
        <x:v>TX-2026-0036</x:v>
      </x:c>
      <x:c r="B41" s="16" t="str">
        <x:v>DMS-PHUKET-00036</x:v>
      </x:c>
      <x:c r="C41" s="42" t="n">
        <x:v>46143</x:v>
      </x:c>
      <x:c r="D41" s="42" t="n">
        <x:v>46150</x:v>
      </x:c>
      <x:c r="E41" s="16" t="str">
        <x:v>2026-05</x:v>
      </x:c>
      <x:c r="F41" s="16" t="str">
        <x:v>S006</x:v>
      </x:c>
      <x:c r="G41" s="16" t="str">
        <x:v>M002</x:v>
      </x:c>
      <x:c r="H41" s="16" t="str">
        <x:v>SM002</x:v>
      </x:c>
      <x:c r="I41" s="16" t="str">
        <x:v>UPC</x:v>
      </x:c>
      <x:c r="J41" s="16" t="str">
        <x:v>Phuket</x:v>
      </x:c>
      <x:c r="K41" s="16" t="str">
        <x:v>Team D</x:v>
      </x:c>
      <x:c r="L41" s="16" t="str">
        <x:v>G6</x:v>
      </x:c>
      <x:c r="M41" s="16" t="n">
        <x:v>2026</x:v>
      </x:c>
      <x:c r="N41" s="16" t="str">
        <x:v>Performance</x:v>
      </x:c>
      <x:c r="O41" s="16" t="str">
        <x:v>New</x:v>
      </x:c>
      <x:c r="P41" s="16" t="str">
        <x:v>Retail</x:v>
      </x:c>
      <x:c r="Q41" s="16" t="str">
        <x:v>FALSE</x:v>
      </x:c>
      <x:c r="R41" s="16" t="str">
        <x:v>FALSE</x:v>
      </x:c>
      <x:c r="S41" s="16" t="str">
        <x:v>FALSE</x:v>
      </x:c>
      <x:c r="T41" s="16" t="str">
        <x:v>TRUE</x:v>
      </x:c>
      <x:c r="U41" s="16" t="str">
        <x:v>TRUE</x:v>
      </x:c>
      <x:c r="V41" s="16" t="str">
        <x:v>TRUE</x:v>
      </x:c>
      <x:c r="W41" s="16" t="str">
        <x:v>FALSE</x:v>
      </x:c>
      <x:c r="X41" s="43" t="n">
        <x:v>48000</x:v>
      </x:c>
      <x:c r="Y41" s="44" t="n">
        <x:v>0.085</x:v>
      </x:c>
      <x:c r="Z41" s="43" t="n">
        <x:v>0</x:v>
      </x:c>
      <x:c r="AA41" s="43" t="n">
        <x:v>0</x:v>
      </x:c>
      <x:c r="AB41" s="16" t="str">
        <x:v>Black Phantom</x:v>
      </x:c>
      <x:c r="AC41" s="16" t="str">
        <x:v>G6 + Sunroof</x:v>
      </x:c>
      <x:c r="AD41" s="43" t="n">
        <x:v>26000</x:v>
      </x:c>
      <x:c r="AE41" s="43" t="n">
        <x:v>26000</x:v>
      </x:c>
      <x:c r="AF41" s="16" t="str">
        <x:v>DMS</x:v>
      </x:c>
      <x:c r="AG41" s="23" t="str">
        <x:v>Senior annual target period</x:v>
      </x:c>
      <x:c r="AH41" s="23" t="str">
        <x:v>HOLD</x:v>
      </x:c>
      <x:c r="AI41" s="23" t="str">
        <x:v>CL-007</x:v>
      </x:c>
    </x:row>
    <x:row r="42" ht="22" customHeight="1">
      <x:c r="A42" s="16" t="str">
        <x:v>TX-2026-0037</x:v>
      </x:c>
      <x:c r="B42" s="16" t="str">
        <x:v>DMS-PHUKET-00037</x:v>
      </x:c>
      <x:c r="C42" s="42" t="n">
        <x:v>46144</x:v>
      </x:c>
      <x:c r="D42" s="42" t="n">
        <x:v>46151</x:v>
      </x:c>
      <x:c r="E42" s="16" t="str">
        <x:v>2026-05</x:v>
      </x:c>
      <x:c r="F42" s="16" t="str">
        <x:v>S006</x:v>
      </x:c>
      <x:c r="G42" s="16" t="str">
        <x:v>M002</x:v>
      </x:c>
      <x:c r="H42" s="16" t="str">
        <x:v>SM002</x:v>
      </x:c>
      <x:c r="I42" s="16" t="str">
        <x:v>UPC</x:v>
      </x:c>
      <x:c r="J42" s="16" t="str">
        <x:v>Phuket</x:v>
      </x:c>
      <x:c r="K42" s="16" t="str">
        <x:v>Team D</x:v>
      </x:c>
      <x:c r="L42" s="16" t="str">
        <x:v>G6</x:v>
      </x:c>
      <x:c r="M42" s="16" t="n">
        <x:v>2026</x:v>
      </x:c>
      <x:c r="N42" s="16" t="str">
        <x:v>Standard</x:v>
      </x:c>
      <x:c r="O42" s="16" t="str">
        <x:v>New</x:v>
      </x:c>
      <x:c r="P42" s="16" t="str">
        <x:v>Retail</x:v>
      </x:c>
      <x:c r="Q42" s="16" t="str">
        <x:v>FALSE</x:v>
      </x:c>
      <x:c r="R42" s="16" t="str">
        <x:v>FALSE</x:v>
      </x:c>
      <x:c r="S42" s="16" t="str">
        <x:v>FALSE</x:v>
      </x:c>
      <x:c r="T42" s="16" t="str">
        <x:v>TRUE</x:v>
      </x:c>
      <x:c r="U42" s="16" t="str">
        <x:v>TRUE</x:v>
      </x:c>
      <x:c r="V42" s="16" t="str">
        <x:v>TRUE</x:v>
      </x:c>
      <x:c r="W42" s="16" t="str">
        <x:v>FALSE</x:v>
      </x:c>
      <x:c r="X42" s="43" t="n">
        <x:v>54000</x:v>
      </x:c>
      <x:c r="Y42" s="44" t="n">
        <x:v>0.09000000000000001</x:v>
      </x:c>
      <x:c r="Z42" s="43" t="n">
        <x:v>25000</x:v>
      </x:c>
      <x:c r="AA42" s="43" t="n">
        <x:v>18500</x:v>
      </x:c>
      <x:c r="AB42" s="16" t="str">
        <x:v>Solar Gard</x:v>
      </x:c>
      <x:c r="AC42" s="16" t="str">
        <x:v>Standard</x:v>
      </x:c>
      <x:c r="AD42" s="43" t="n">
        <x:v>15000</x:v>
      </x:c>
      <x:c r="AE42" s="43" t="n">
        <x:v>15000</x:v>
      </x:c>
      <x:c r="AF42" s="16" t="str">
        <x:v>CRM</x:v>
      </x:c>
      <x:c r="AG42" s="23" t="str">
        <x:v>Rounding policy</x:v>
      </x:c>
      <x:c r="AH42" s="23" t="str">
        <x:v>HOLD</x:v>
      </x:c>
      <x:c r="AI42" s="23" t="str">
        <x:v>CL-020</x:v>
      </x:c>
    </x:row>
    <x:row r="43" ht="22" customHeight="1">
      <x:c r="A43" s="16" t="str">
        <x:v>TX-2026-0038</x:v>
      </x:c>
      <x:c r="B43" s="16" t="str">
        <x:v>DMS-PHUKET-00038</x:v>
      </x:c>
      <x:c r="C43" s="42" t="n">
        <x:v>46145</x:v>
      </x:c>
      <x:c r="D43" s="42" t="n">
        <x:v>46152</x:v>
      </x:c>
      <x:c r="E43" s="16" t="str">
        <x:v>2026-05</x:v>
      </x:c>
      <x:c r="F43" s="16" t="str">
        <x:v>S006</x:v>
      </x:c>
      <x:c r="G43" s="16" t="str">
        <x:v>M002</x:v>
      </x:c>
      <x:c r="H43" s="16" t="str">
        <x:v>SM002</x:v>
      </x:c>
      <x:c r="I43" s="16" t="str">
        <x:v>UPC</x:v>
      </x:c>
      <x:c r="J43" s="16" t="str">
        <x:v>Phuket</x:v>
      </x:c>
      <x:c r="K43" s="16" t="str">
        <x:v>Team D</x:v>
      </x:c>
      <x:c r="L43" s="16" t="str">
        <x:v>X9</x:v>
      </x:c>
      <x:c r="M43" s="16" t="n">
        <x:v>2026</x:v>
      </x:c>
      <x:c r="N43" s="16" t="str">
        <x:v>Standard</x:v>
      </x:c>
      <x:c r="O43" s="16" t="str">
        <x:v>New</x:v>
      </x:c>
      <x:c r="P43" s="16" t="str">
        <x:v>Retail</x:v>
      </x:c>
      <x:c r="Q43" s="16" t="str">
        <x:v>FALSE</x:v>
      </x:c>
      <x:c r="R43" s="16" t="str">
        <x:v>FALSE</x:v>
      </x:c>
      <x:c r="S43" s="16" t="str">
        <x:v>FALSE</x:v>
      </x:c>
      <x:c r="T43" s="16" t="str">
        <x:v>TRUE</x:v>
      </x:c>
      <x:c r="U43" s="16" t="str">
        <x:v>TRUE</x:v>
      </x:c>
      <x:c r="V43" s="16" t="str">
        <x:v>TRUE</x:v>
      </x:c>
      <x:c r="W43" s="16" t="str">
        <x:v>FALSE</x:v>
      </x:c>
      <x:c r="X43" s="43" t="n">
        <x:v>60000</x:v>
      </x:c>
      <x:c r="Y43" s="44" t="n">
        <x:v>0.095</x:v>
      </x:c>
      <x:c r="Z43" s="43" t="n">
        <x:v>28500</x:v>
      </x:c>
      <x:c r="AA43" s="43" t="n">
        <x:v>20500</x:v>
      </x:c>
      <x:c r="AB43" s="16" t="str">
        <x:v>None</x:v>
      </x:c>
      <x:c r="AC43" s="16" t="str">
        <x:v>None</x:v>
      </x:c>
      <x:c r="AD43" s="43" t="n">
        <x:v>0</x:v>
      </x:c>
      <x:c r="AE43" s="43" t="n">
        <x:v>0</x:v>
      </x:c>
      <x:c r="AF43" s="16" t="str">
        <x:v>DMS</x:v>
      </x:c>
      <x:c r="AG43" s="23" t="str">
        <x:v>Cancellation after payment</x:v>
      </x:c>
      <x:c r="AH43" s="23" t="str">
        <x:v>REVIEW</x:v>
      </x:c>
      <x:c r="AI43" s="23" t="str">
        <x:v>CL-017</x:v>
      </x:c>
    </x:row>
    <x:row r="44" ht="22" customHeight="1">
      <x:c r="A44" s="16" t="str">
        <x:v>TX-2026-0039</x:v>
      </x:c>
      <x:c r="B44" s="16" t="str">
        <x:v>DMS-BANGKO-00039</x:v>
      </x:c>
      <x:c r="C44" s="42" t="n">
        <x:v>46146</x:v>
      </x:c>
      <x:c r="D44" s="42" t="n">
        <x:v>46153</x:v>
      </x:c>
      <x:c r="E44" s="16" t="str">
        <x:v>2026-05</x:v>
      </x:c>
      <x:c r="F44" s="16" t="str">
        <x:v>S007</x:v>
      </x:c>
      <x:c r="G44" s="16" t="str">
        <x:v>M001</x:v>
      </x:c>
      <x:c r="H44" s="16" t="str">
        <x:v>SM001</x:v>
      </x:c>
      <x:c r="I44" s="16" t="str">
        <x:v>BKK</x:v>
      </x:c>
      <x:c r="J44" s="16" t="str">
        <x:v>Bangkok East</x:v>
      </x:c>
      <x:c r="K44" s="16" t="str">
        <x:v>Team B</x:v>
      </x:c>
      <x:c r="L44" s="16" t="str">
        <x:v>G6</x:v>
      </x:c>
      <x:c r="M44" s="16" t="n">
        <x:v>2026</x:v>
      </x:c>
      <x:c r="N44" s="16" t="str">
        <x:v>Performance</x:v>
      </x:c>
      <x:c r="O44" s="16" t="str">
        <x:v>New</x:v>
      </x:c>
      <x:c r="P44" s="16" t="str">
        <x:v>Retail</x:v>
      </x:c>
      <x:c r="Q44" s="16" t="str">
        <x:v>FALSE</x:v>
      </x:c>
      <x:c r="R44" s="16" t="str">
        <x:v>FALSE</x:v>
      </x:c>
      <x:c r="S44" s="16" t="str">
        <x:v>FALSE</x:v>
      </x:c>
      <x:c r="T44" s="16" t="str">
        <x:v>TRUE</x:v>
      </x:c>
      <x:c r="U44" s="16" t="str">
        <x:v>TRUE</x:v>
      </x:c>
      <x:c r="V44" s="16" t="str">
        <x:v>TRUE</x:v>
      </x:c>
      <x:c r="W44" s="16" t="str">
        <x:v>FALSE</x:v>
      </x:c>
      <x:c r="X44" s="43" t="n">
        <x:v>66000</x:v>
      </x:c>
      <x:c r="Y44" s="44" t="n">
        <x:v>0.085</x:v>
      </x:c>
      <x:c r="Z44" s="43" t="n">
        <x:v>32000</x:v>
      </x:c>
      <x:c r="AA44" s="43" t="n">
        <x:v>22500</x:v>
      </x:c>
      <x:c r="AB44" s="16" t="str">
        <x:v>Black Phantom</x:v>
      </x:c>
      <x:c r="AC44" s="16" t="str">
        <x:v>Standard</x:v>
      </x:c>
      <x:c r="AD44" s="43" t="n">
        <x:v>22000</x:v>
      </x:c>
      <x:c r="AE44" s="43" t="n">
        <x:v>22000</x:v>
      </x:c>
      <x:c r="AF44" s="16" t="str">
        <x:v>CRM</x:v>
      </x:c>
      <x:c r="AG44" s="23" t="str">
        <x:v>Finance clawback</x:v>
      </x:c>
      <x:c r="AH44" s="23" t="str">
        <x:v>REVIEW</x:v>
      </x:c>
      <x:c r="AI44" s="23" t="str">
        <x:v>CL-018</x:v>
      </x:c>
    </x:row>
    <x:row r="45" ht="22" customHeight="1">
      <x:c r="A45" s="16" t="str">
        <x:v>TX-2026-0040</x:v>
      </x:c>
      <x:c r="B45" s="16" t="str">
        <x:v>DMS-BANGKO-00040</x:v>
      </x:c>
      <x:c r="C45" s="42" t="n">
        <x:v>46147</x:v>
      </x:c>
      <x:c r="D45" s="42" t="n">
        <x:v>46154</x:v>
      </x:c>
      <x:c r="E45" s="16" t="str">
        <x:v>2026-05</x:v>
      </x:c>
      <x:c r="F45" s="16" t="str">
        <x:v>S007</x:v>
      </x:c>
      <x:c r="G45" s="16" t="str">
        <x:v>M001</x:v>
      </x:c>
      <x:c r="H45" s="16" t="str">
        <x:v>SM001</x:v>
      </x:c>
      <x:c r="I45" s="16" t="str">
        <x:v>BKK</x:v>
      </x:c>
      <x:c r="J45" s="16" t="str">
        <x:v>Bangkok East</x:v>
      </x:c>
      <x:c r="K45" s="16" t="str">
        <x:v>Team B</x:v>
      </x:c>
      <x:c r="L45" s="16" t="str">
        <x:v>X9</x:v>
      </x:c>
      <x:c r="M45" s="16" t="n">
        <x:v>2025</x:v>
      </x:c>
      <x:c r="N45" s="16" t="str">
        <x:v>Standard</x:v>
      </x:c>
      <x:c r="O45" s="16" t="str">
        <x:v>New</x:v>
      </x:c>
      <x:c r="P45" s="16" t="str">
        <x:v>Retail</x:v>
      </x:c>
      <x:c r="Q45" s="16" t="str">
        <x:v>FALSE</x:v>
      </x:c>
      <x:c r="R45" s="16" t="str">
        <x:v>FALSE</x:v>
      </x:c>
      <x:c r="S45" s="16" t="str">
        <x:v>FALSE</x:v>
      </x:c>
      <x:c r="T45" s="16" t="str">
        <x:v>TRUE</x:v>
      </x:c>
      <x:c r="U45" s="16" t="str">
        <x:v>TRUE</x:v>
      </x:c>
      <x:c r="V45" s="16" t="str">
        <x:v>TRUE</x:v>
      </x:c>
      <x:c r="W45" s="16" t="str">
        <x:v>FALSE</x:v>
      </x:c>
      <x:c r="X45" s="43" t="n">
        <x:v>0</x:v>
      </x:c>
      <x:c r="Y45" s="44" t="n">
        <x:v>0</x:v>
      </x:c>
      <x:c r="Z45" s="43" t="n">
        <x:v>0</x:v>
      </x:c>
      <x:c r="AA45" s="43" t="n">
        <x:v>0</x:v>
      </x:c>
      <x:c r="AB45" s="16" t="str">
        <x:v>Solar Gard</x:v>
      </x:c>
      <x:c r="AC45" s="16" t="str">
        <x:v>Standard</x:v>
      </x:c>
      <x:c r="AD45" s="43" t="n">
        <x:v>15000</x:v>
      </x:c>
      <x:c r="AE45" s="43" t="n">
        <x:v>15000</x:v>
      </x:c>
      <x:c r="AF45" s="16" t="str">
        <x:v>DMS</x:v>
      </x:c>
      <x:c r="AG45" s="23" t="str">
        <x:v>Late-arriving data</x:v>
      </x:c>
      <x:c r="AH45" s="23" t="str">
        <x:v>REVIEW</x:v>
      </x:c>
      <x:c r="AI45" s="23" t="str">
        <x:v>CL-019</x:v>
      </x:c>
    </x:row>
    <x:row r="46" ht="22" customHeight="1">
      <x:c r="A46" s="16" t="str">
        <x:v>TX-2026-0041</x:v>
      </x:c>
      <x:c r="B46" s="16" t="str">
        <x:v>DMS-BANGKO-00041</x:v>
      </x:c>
      <x:c r="C46" s="42" t="n">
        <x:v>46148</x:v>
      </x:c>
      <x:c r="D46" s="42" t="n">
        <x:v>46155</x:v>
      </x:c>
      <x:c r="E46" s="16" t="str">
        <x:v>2026-05</x:v>
      </x:c>
      <x:c r="F46" s="16" t="str">
        <x:v>S007</x:v>
      </x:c>
      <x:c r="G46" s="16" t="str">
        <x:v>M001</x:v>
      </x:c>
      <x:c r="H46" s="16" t="str">
        <x:v>SM001</x:v>
      </x:c>
      <x:c r="I46" s="16" t="str">
        <x:v>BKK</x:v>
      </x:c>
      <x:c r="J46" s="16" t="str">
        <x:v>Bangkok East</x:v>
      </x:c>
      <x:c r="K46" s="16" t="str">
        <x:v>Team B</x:v>
      </x:c>
      <x:c r="L46" s="16" t="str">
        <x:v>X9</x:v>
      </x:c>
      <x:c r="M46" s="16" t="n">
        <x:v>2026</x:v>
      </x:c>
      <x:c r="N46" s="16" t="str">
        <x:v>Standard</x:v>
      </x:c>
      <x:c r="O46" s="16" t="str">
        <x:v>New</x:v>
      </x:c>
      <x:c r="P46" s="16" t="str">
        <x:v>Retail</x:v>
      </x:c>
      <x:c r="Q46" s="16" t="str">
        <x:v>FALSE</x:v>
      </x:c>
      <x:c r="R46" s="16" t="str">
        <x:v>FALSE</x:v>
      </x:c>
      <x:c r="S46" s="16" t="str">
        <x:v>FALSE</x:v>
      </x:c>
      <x:c r="T46" s="16" t="str">
        <x:v>TRUE</x:v>
      </x:c>
      <x:c r="U46" s="16" t="str">
        <x:v>TRUE</x:v>
      </x:c>
      <x:c r="V46" s="16" t="str">
        <x:v>TRUE</x:v>
      </x:c>
      <x:c r="W46" s="16" t="str">
        <x:v>FALSE</x:v>
      </x:c>
      <x:c r="X46" s="43" t="n">
        <x:v>78000</x:v>
      </x:c>
      <x:c r="Y46" s="44" t="n">
        <x:v>0.095</x:v>
      </x:c>
      <x:c r="Z46" s="43" t="n">
        <x:v>21500</x:v>
      </x:c>
      <x:c r="AA46" s="43" t="n">
        <x:v>15000</x:v>
      </x:c>
      <x:c r="AB46" s="16" t="str">
        <x:v>None</x:v>
      </x:c>
      <x:c r="AC46" s="16" t="str">
        <x:v>None</x:v>
      </x:c>
      <x:c r="AD46" s="43" t="n">
        <x:v>0</x:v>
      </x:c>
      <x:c r="AE46" s="43" t="n">
        <x:v>0</x:v>
      </x:c>
      <x:c r="AF46" s="16" t="str">
        <x:v>CRM</x:v>
      </x:c>
      <x:c r="AG46" s="23" t="str">
        <x:v>Team movement attribution</x:v>
      </x:c>
      <x:c r="AH46" s="23" t="str">
        <x:v>REVIEW</x:v>
      </x:c>
      <x:c r="AI46" s="23" t="str">
        <x:v>CL-016</x:v>
      </x:c>
    </x:row>
    <x:row r="47" ht="22" customHeight="1">
      <x:c r="A47" s="16" t="str">
        <x:v>TX-2026-0042</x:v>
      </x:c>
      <x:c r="B47" s="16" t="str">
        <x:v>DMS-BANGKO-00042</x:v>
      </x:c>
      <x:c r="C47" s="42" t="n">
        <x:v>46149</x:v>
      </x:c>
      <x:c r="D47" s="42" t="n">
        <x:v>46156</x:v>
      </x:c>
      <x:c r="E47" s="16" t="str">
        <x:v>2026-05</x:v>
      </x:c>
      <x:c r="F47" s="16" t="str">
        <x:v>S007</x:v>
      </x:c>
      <x:c r="G47" s="16" t="str">
        <x:v>M001</x:v>
      </x:c>
      <x:c r="H47" s="16" t="str">
        <x:v>SM001</x:v>
      </x:c>
      <x:c r="I47" s="16" t="str">
        <x:v>BKK</x:v>
      </x:c>
      <x:c r="J47" s="16" t="str">
        <x:v>Bangkok East</x:v>
      </x:c>
      <x:c r="K47" s="16" t="str">
        <x:v>Team B</x:v>
      </x:c>
      <x:c r="L47" s="16" t="str">
        <x:v>X9</x:v>
      </x:c>
      <x:c r="M47" s="16" t="n">
        <x:v>2026</x:v>
      </x:c>
      <x:c r="N47" s="16" t="str">
        <x:v>Performance</x:v>
      </x:c>
      <x:c r="O47" s="16" t="str">
        <x:v>New</x:v>
      </x:c>
      <x:c r="P47" s="16" t="str">
        <x:v>Retail</x:v>
      </x:c>
      <x:c r="Q47" s="16" t="str">
        <x:v>FALSE</x:v>
      </x:c>
      <x:c r="R47" s="16" t="str">
        <x:v>FALSE</x:v>
      </x:c>
      <x:c r="S47" s="16" t="str">
        <x:v>FALSE</x:v>
      </x:c>
      <x:c r="T47" s="16" t="str">
        <x:v>TRUE</x:v>
      </x:c>
      <x:c r="U47" s="16" t="str">
        <x:v>TRUE</x:v>
      </x:c>
      <x:c r="V47" s="16" t="str">
        <x:v>TRUE</x:v>
      </x:c>
      <x:c r="W47" s="16" t="str">
        <x:v>FALSE</x:v>
      </x:c>
      <x:c r="X47" s="43" t="n">
        <x:v>48000</x:v>
      </x:c>
      <x:c r="Y47" s="44" t="n">
        <x:v>0.085</x:v>
      </x:c>
      <x:c r="Z47" s="43" t="n">
        <x:v>25000</x:v>
      </x:c>
      <x:c r="AA47" s="43" t="n">
        <x:v>17000</x:v>
      </x:c>
      <x:c r="AB47" s="16" t="str">
        <x:v>Black Phantom</x:v>
      </x:c>
      <x:c r="AC47" s="16" t="str">
        <x:v>Standard</x:v>
      </x:c>
      <x:c r="AD47" s="43" t="n">
        <x:v>22000</x:v>
      </x:c>
      <x:c r="AE47" s="43" t="n">
        <x:v>22000</x:v>
      </x:c>
      <x:c r="AF47" s="16" t="str">
        <x:v>DMS</x:v>
      </x:c>
      <x:c r="AG47" s="23" t="str">
        <x:v>Standard X9 delivery</x:v>
      </x:c>
      <x:c r="AH47" s="23" t="str">
        <x:v>HOLD</x:v>
      </x:c>
      <x:c r="AI47" s="23" t="str">
        <x:v>CL-001</x:v>
      </x:c>
    </x:row>
    <x:row r="48" ht="22" customHeight="1">
      <x:c r="A48" s="16" t="str">
        <x:v>TX-2026-0043</x:v>
      </x:c>
      <x:c r="B48" s="16" t="str">
        <x:v>DMS-BANGKO-00043</x:v>
      </x:c>
      <x:c r="C48" s="42" t="n">
        <x:v>46150</x:v>
      </x:c>
      <x:c r="D48" s="42" t="n">
        <x:v>46157</x:v>
      </x:c>
      <x:c r="E48" s="16" t="str">
        <x:v>2026-05</x:v>
      </x:c>
      <x:c r="F48" s="16" t="str">
        <x:v>S007</x:v>
      </x:c>
      <x:c r="G48" s="16" t="str">
        <x:v>M001</x:v>
      </x:c>
      <x:c r="H48" s="16" t="str">
        <x:v>SM001</x:v>
      </x:c>
      <x:c r="I48" s="16" t="str">
        <x:v>BKK</x:v>
      </x:c>
      <x:c r="J48" s="16" t="str">
        <x:v>Bangkok East</x:v>
      </x:c>
      <x:c r="K48" s="16" t="str">
        <x:v>Team B</x:v>
      </x:c>
      <x:c r="L48" s="16" t="str">
        <x:v>X9</x:v>
      </x:c>
      <x:c r="M48" s="16" t="n">
        <x:v>2026</x:v>
      </x:c>
      <x:c r="N48" s="16" t="str">
        <x:v>Standard</x:v>
      </x:c>
      <x:c r="O48" s="16" t="str">
        <x:v>New</x:v>
      </x:c>
      <x:c r="P48" s="16" t="str">
        <x:v>Retail</x:v>
      </x:c>
      <x:c r="Q48" s="16" t="str">
        <x:v>FALSE</x:v>
      </x:c>
      <x:c r="R48" s="16" t="str">
        <x:v>FALSE</x:v>
      </x:c>
      <x:c r="S48" s="16" t="str">
        <x:v>FALSE</x:v>
      </x:c>
      <x:c r="T48" s="16" t="str">
        <x:v>TRUE</x:v>
      </x:c>
      <x:c r="U48" s="16" t="str">
        <x:v>TRUE</x:v>
      </x:c>
      <x:c r="V48" s="16" t="str">
        <x:v>TRUE</x:v>
      </x:c>
      <x:c r="W48" s="16" t="str">
        <x:v>FALSE</x:v>
      </x:c>
      <x:c r="X48" s="43" t="n">
        <x:v>54000</x:v>
      </x:c>
      <x:c r="Y48" s="44" t="n">
        <x:v>0.09000000000000001</x:v>
      </x:c>
      <x:c r="Z48" s="43" t="n">
        <x:v>28500</x:v>
      </x:c>
      <x:c r="AA48" s="43" t="n">
        <x:v>19000</x:v>
      </x:c>
      <x:c r="AB48" s="16" t="str">
        <x:v>Solar Gard</x:v>
      </x:c>
      <x:c r="AC48" s="16" t="str">
        <x:v>Standard</x:v>
      </x:c>
      <x:c r="AD48" s="43" t="n">
        <x:v>15000</x:v>
      </x:c>
      <x:c r="AE48" s="43" t="n">
        <x:v>15000</x:v>
      </x:c>
      <x:c r="AF48" s="16" t="str">
        <x:v>CRM</x:v>
      </x:c>
      <x:c r="AG48" s="23" t="str">
        <x:v>Standard X9 delivery</x:v>
      </x:c>
      <x:c r="AH48" s="23" t="str">
        <x:v>HOLD</x:v>
      </x:c>
      <x:c r="AI48" s="23" t="str">
        <x:v>CL-001</x:v>
      </x:c>
    </x:row>
    <x:row r="49" ht="22" customHeight="1">
      <x:c r="A49" s="16" t="str">
        <x:v>TX-2026-0044</x:v>
      </x:c>
      <x:c r="B49" s="16" t="str">
        <x:v>DMS-BANGKO-00044</x:v>
      </x:c>
      <x:c r="C49" s="42" t="n">
        <x:v>46151</x:v>
      </x:c>
      <x:c r="D49" s="42" t="n">
        <x:v>46158</x:v>
      </x:c>
      <x:c r="E49" s="16" t="str">
        <x:v>2026-05</x:v>
      </x:c>
      <x:c r="F49" s="16" t="str">
        <x:v>S007</x:v>
      </x:c>
      <x:c r="G49" s="16" t="str">
        <x:v>M001</x:v>
      </x:c>
      <x:c r="H49" s="16" t="str">
        <x:v>SM001</x:v>
      </x:c>
      <x:c r="I49" s="16" t="str">
        <x:v>BKK</x:v>
      </x:c>
      <x:c r="J49" s="16" t="str">
        <x:v>Bangkok East</x:v>
      </x:c>
      <x:c r="K49" s="16" t="str">
        <x:v>Team B</x:v>
      </x:c>
      <x:c r="L49" s="16" t="str">
        <x:v>X9</x:v>
      </x:c>
      <x:c r="M49" s="16" t="n">
        <x:v>2025</x:v>
      </x:c>
      <x:c r="N49" s="16" t="str">
        <x:v>Standard</x:v>
      </x:c>
      <x:c r="O49" s="16" t="str">
        <x:v>New</x:v>
      </x:c>
      <x:c r="P49" s="16" t="str">
        <x:v>Retail</x:v>
      </x:c>
      <x:c r="Q49" s="16" t="str">
        <x:v>FALSE</x:v>
      </x:c>
      <x:c r="R49" s="16" t="str">
        <x:v>FALSE</x:v>
      </x:c>
      <x:c r="S49" s="16" t="str">
        <x:v>FALSE</x:v>
      </x:c>
      <x:c r="T49" s="16" t="str">
        <x:v>TRUE</x:v>
      </x:c>
      <x:c r="U49" s="16" t="str">
        <x:v>TRUE</x:v>
      </x:c>
      <x:c r="V49" s="16" t="str">
        <x:v>TRUE</x:v>
      </x:c>
      <x:c r="W49" s="16" t="str">
        <x:v>FALSE</x:v>
      </x:c>
      <x:c r="X49" s="43" t="n">
        <x:v>60000</x:v>
      </x:c>
      <x:c r="Y49" s="44" t="n">
        <x:v>0.095</x:v>
      </x:c>
      <x:c r="Z49" s="43" t="n">
        <x:v>0</x:v>
      </x:c>
      <x:c r="AA49" s="43" t="n">
        <x:v>0</x:v>
      </x:c>
      <x:c r="AB49" s="16" t="str">
        <x:v>None</x:v>
      </x:c>
      <x:c r="AC49" s="16" t="str">
        <x:v>None</x:v>
      </x:c>
      <x:c r="AD49" s="43" t="n">
        <x:v>0</x:v>
      </x:c>
      <x:c r="AE49" s="43" t="n">
        <x:v>0</x:v>
      </x:c>
      <x:c r="AF49" s="16" t="str">
        <x:v>DMS</x:v>
      </x:c>
      <x:c r="AG49" s="23" t="str">
        <x:v>Standard X9 delivery</x:v>
      </x:c>
      <x:c r="AH49" s="23" t="str">
        <x:v>HOLD</x:v>
      </x:c>
      <x:c r="AI49" s="23" t="str">
        <x:v>CL-001</x:v>
      </x:c>
    </x:row>
    <x:row r="50" ht="22" customHeight="1">
      <x:c r="A50" s="16" t="str">
        <x:v>TX-2026-0045</x:v>
      </x:c>
      <x:c r="B50" s="16" t="str">
        <x:v>DMS-PHUKET-00045</x:v>
      </x:c>
      <x:c r="C50" s="42" t="n">
        <x:v>46152</x:v>
      </x:c>
      <x:c r="D50" s="42" t="n">
        <x:v>46159</x:v>
      </x:c>
      <x:c r="E50" s="16" t="str">
        <x:v>2026-05</x:v>
      </x:c>
      <x:c r="F50" s="16" t="str">
        <x:v>S008</x:v>
      </x:c>
      <x:c r="G50" s="16" t="str">
        <x:v>M002</x:v>
      </x:c>
      <x:c r="H50" s="16" t="str">
        <x:v>SM002</x:v>
      </x:c>
      <x:c r="I50" s="16" t="str">
        <x:v>UPC</x:v>
      </x:c>
      <x:c r="J50" s="16" t="str">
        <x:v>Phuket</x:v>
      </x:c>
      <x:c r="K50" s="16" t="str">
        <x:v>Team D</x:v>
      </x:c>
      <x:c r="L50" s="16" t="str">
        <x:v>G6</x:v>
      </x:c>
      <x:c r="M50" s="16" t="n">
        <x:v>2026</x:v>
      </x:c>
      <x:c r="N50" s="16" t="str">
        <x:v>Performance</x:v>
      </x:c>
      <x:c r="O50" s="16" t="str">
        <x:v>New</x:v>
      </x:c>
      <x:c r="P50" s="16" t="str">
        <x:v>Retail</x:v>
      </x:c>
      <x:c r="Q50" s="16" t="str">
        <x:v>FALSE</x:v>
      </x:c>
      <x:c r="R50" s="16" t="str">
        <x:v>FALSE</x:v>
      </x:c>
      <x:c r="S50" s="16" t="str">
        <x:v>FALSE</x:v>
      </x:c>
      <x:c r="T50" s="16" t="str">
        <x:v>TRUE</x:v>
      </x:c>
      <x:c r="U50" s="16" t="str">
        <x:v>TRUE</x:v>
      </x:c>
      <x:c r="V50" s="16" t="str">
        <x:v>TRUE</x:v>
      </x:c>
      <x:c r="W50" s="16" t="str">
        <x:v>FALSE</x:v>
      </x:c>
      <x:c r="X50" s="43" t="n">
        <x:v>0</x:v>
      </x:c>
      <x:c r="Y50" s="44" t="n">
        <x:v>0</x:v>
      </x:c>
      <x:c r="Z50" s="43" t="n">
        <x:v>18000</x:v>
      </x:c>
      <x:c r="AA50" s="43" t="n">
        <x:v>11500</x:v>
      </x:c>
      <x:c r="AB50" s="16" t="str">
        <x:v>Black Phantom</x:v>
      </x:c>
      <x:c r="AC50" s="16" t="str">
        <x:v>Standard</x:v>
      </x:c>
      <x:c r="AD50" s="43" t="n">
        <x:v>22000</x:v>
      </x:c>
      <x:c r="AE50" s="43" t="n">
        <x:v>22000</x:v>
      </x:c>
      <x:c r="AF50" s="16" t="str">
        <x:v>CRM</x:v>
      </x:c>
      <x:c r="AG50" s="23" t="str">
        <x:v>Standard G6 delivery</x:v>
      </x:c>
      <x:c r="AH50" s="23" t="str">
        <x:v>READY</x:v>
      </x:c>
      <x:c r="AI50" s="23" t="str"/>
    </x:row>
    <x:row r="51" ht="22" customHeight="1">
      <x:c r="A51" s="16" t="str">
        <x:v>TX-2026-0046</x:v>
      </x:c>
      <x:c r="B51" s="16" t="str">
        <x:v>DMS-PHUKET-00046</x:v>
      </x:c>
      <x:c r="C51" s="42" t="n">
        <x:v>46153</x:v>
      </x:c>
      <x:c r="D51" s="42" t="n">
        <x:v>46160</x:v>
      </x:c>
      <x:c r="E51" s="16" t="str">
        <x:v>2026-05</x:v>
      </x:c>
      <x:c r="F51" s="16" t="str">
        <x:v>S008</x:v>
      </x:c>
      <x:c r="G51" s="16" t="str">
        <x:v>M002</x:v>
      </x:c>
      <x:c r="H51" s="16" t="str">
        <x:v>SM002</x:v>
      </x:c>
      <x:c r="I51" s="16" t="str">
        <x:v>UPC</x:v>
      </x:c>
      <x:c r="J51" s="16" t="str">
        <x:v>Phuket</x:v>
      </x:c>
      <x:c r="K51" s="16" t="str">
        <x:v>Team D</x:v>
      </x:c>
      <x:c r="L51" s="16" t="str">
        <x:v>G6</x:v>
      </x:c>
      <x:c r="M51" s="16" t="n">
        <x:v>2026</x:v>
      </x:c>
      <x:c r="N51" s="16" t="str">
        <x:v>Standard</x:v>
      </x:c>
      <x:c r="O51" s="16" t="str">
        <x:v>New</x:v>
      </x:c>
      <x:c r="P51" s="16" t="str">
        <x:v>Retail</x:v>
      </x:c>
      <x:c r="Q51" s="16" t="str">
        <x:v>FALSE</x:v>
      </x:c>
      <x:c r="R51" s="16" t="str">
        <x:v>FALSE</x:v>
      </x:c>
      <x:c r="S51" s="16" t="str">
        <x:v>FALSE</x:v>
      </x:c>
      <x:c r="T51" s="16" t="str">
        <x:v>TRUE</x:v>
      </x:c>
      <x:c r="U51" s="16" t="str">
        <x:v>TRUE</x:v>
      </x:c>
      <x:c r="V51" s="16" t="str">
        <x:v>TRUE</x:v>
      </x:c>
      <x:c r="W51" s="16" t="str">
        <x:v>FALSE</x:v>
      </x:c>
      <x:c r="X51" s="43" t="n">
        <x:v>72000</x:v>
      </x:c>
      <x:c r="Y51" s="44" t="n">
        <x:v>0.09000000000000001</x:v>
      </x:c>
      <x:c r="Z51" s="43" t="n">
        <x:v>21500</x:v>
      </x:c>
      <x:c r="AA51" s="43" t="n">
        <x:v>13500</x:v>
      </x:c>
      <x:c r="AB51" s="16" t="str">
        <x:v>Solar Gard</x:v>
      </x:c>
      <x:c r="AC51" s="16" t="str">
        <x:v>Standard</x:v>
      </x:c>
      <x:c r="AD51" s="43" t="n">
        <x:v>15000</x:v>
      </x:c>
      <x:c r="AE51" s="43" t="n">
        <x:v>15000</x:v>
      </x:c>
      <x:c r="AF51" s="16" t="str">
        <x:v>DMS</x:v>
      </x:c>
      <x:c r="AG51" s="23" t="str">
        <x:v>Standard G6 delivery</x:v>
      </x:c>
      <x:c r="AH51" s="23" t="str">
        <x:v>READY</x:v>
      </x:c>
      <x:c r="AI51" s="23" t="str"/>
    </x:row>
    <x:row r="52" ht="22" customHeight="1">
      <x:c r="A52" s="16" t="str">
        <x:v>TX-2026-0047</x:v>
      </x:c>
      <x:c r="B52" s="16" t="str">
        <x:v>DMS-PHUKET-00047</x:v>
      </x:c>
      <x:c r="C52" s="42" t="n">
        <x:v>46154</x:v>
      </x:c>
      <x:c r="D52" s="42" t="n">
        <x:v>46161</x:v>
      </x:c>
      <x:c r="E52" s="16" t="str">
        <x:v>2026-05</x:v>
      </x:c>
      <x:c r="F52" s="16" t="str">
        <x:v>S008</x:v>
      </x:c>
      <x:c r="G52" s="16" t="str">
        <x:v>M002</x:v>
      </x:c>
      <x:c r="H52" s="16" t="str">
        <x:v>SM002</x:v>
      </x:c>
      <x:c r="I52" s="16" t="str">
        <x:v>UPC</x:v>
      </x:c>
      <x:c r="J52" s="16" t="str">
        <x:v>Phuket</x:v>
      </x:c>
      <x:c r="K52" s="16" t="str">
        <x:v>Team D</x:v>
      </x:c>
      <x:c r="L52" s="16" t="str">
        <x:v>G6</x:v>
      </x:c>
      <x:c r="M52" s="16" t="n">
        <x:v>2026</x:v>
      </x:c>
      <x:c r="N52" s="16" t="str">
        <x:v>Standard</x:v>
      </x:c>
      <x:c r="O52" s="16" t="str">
        <x:v>New</x:v>
      </x:c>
      <x:c r="P52" s="16" t="str">
        <x:v>Retail</x:v>
      </x:c>
      <x:c r="Q52" s="16" t="str">
        <x:v>FALSE</x:v>
      </x:c>
      <x:c r="R52" s="16" t="str">
        <x:v>FALSE</x:v>
      </x:c>
      <x:c r="S52" s="16" t="str">
        <x:v>FALSE</x:v>
      </x:c>
      <x:c r="T52" s="16" t="str">
        <x:v>TRUE</x:v>
      </x:c>
      <x:c r="U52" s="16" t="str">
        <x:v>TRUE</x:v>
      </x:c>
      <x:c r="V52" s="16" t="str">
        <x:v>TRUE</x:v>
      </x:c>
      <x:c r="W52" s="16" t="str">
        <x:v>FALSE</x:v>
      </x:c>
      <x:c r="X52" s="43" t="n">
        <x:v>78000</x:v>
      </x:c>
      <x:c r="Y52" s="44" t="n">
        <x:v>0.095</x:v>
      </x:c>
      <x:c r="Z52" s="43" t="n">
        <x:v>25000</x:v>
      </x:c>
      <x:c r="AA52" s="43" t="n">
        <x:v>15500</x:v>
      </x:c>
      <x:c r="AB52" s="16" t="str">
        <x:v>None</x:v>
      </x:c>
      <x:c r="AC52" s="16" t="str">
        <x:v>None</x:v>
      </x:c>
      <x:c r="AD52" s="43" t="n">
        <x:v>0</x:v>
      </x:c>
      <x:c r="AE52" s="43" t="n">
        <x:v>0</x:v>
      </x:c>
      <x:c r="AF52" s="16" t="str">
        <x:v>CRM</x:v>
      </x:c>
      <x:c r="AG52" s="23" t="str">
        <x:v>Standard G6 delivery</x:v>
      </x:c>
      <x:c r="AH52" s="23" t="str">
        <x:v>READY</x:v>
      </x:c>
      <x:c r="AI52" s="23" t="str"/>
    </x:row>
    <x:row r="53" ht="22" customHeight="1">
      <x:c r="A53" s="16" t="str">
        <x:v>TX-2026-0048</x:v>
      </x:c>
      <x:c r="B53" s="16" t="str">
        <x:v>DMS-PHUKET-00048</x:v>
      </x:c>
      <x:c r="C53" s="42" t="n">
        <x:v>46155</x:v>
      </x:c>
      <x:c r="D53" s="42" t="n">
        <x:v>46162</x:v>
      </x:c>
      <x:c r="E53" s="16" t="str">
        <x:v>2026-05</x:v>
      </x:c>
      <x:c r="F53" s="16" t="str">
        <x:v>S008</x:v>
      </x:c>
      <x:c r="G53" s="16" t="str">
        <x:v>M002</x:v>
      </x:c>
      <x:c r="H53" s="16" t="str">
        <x:v>SM002</x:v>
      </x:c>
      <x:c r="I53" s="16" t="str">
        <x:v>UPC</x:v>
      </x:c>
      <x:c r="J53" s="16" t="str">
        <x:v>Phuket</x:v>
      </x:c>
      <x:c r="K53" s="16" t="str">
        <x:v>Team D</x:v>
      </x:c>
      <x:c r="L53" s="16" t="str">
        <x:v>G6</x:v>
      </x:c>
      <x:c r="M53" s="16" t="n">
        <x:v>2026</x:v>
      </x:c>
      <x:c r="N53" s="16" t="str">
        <x:v>Performance</x:v>
      </x:c>
      <x:c r="O53" s="16" t="str">
        <x:v>New</x:v>
      </x:c>
      <x:c r="P53" s="16" t="str">
        <x:v>Retail</x:v>
      </x:c>
      <x:c r="Q53" s="16" t="str">
        <x:v>FALSE</x:v>
      </x:c>
      <x:c r="R53" s="16" t="str">
        <x:v>FALSE</x:v>
      </x:c>
      <x:c r="S53" s="16" t="str">
        <x:v>FALSE</x:v>
      </x:c>
      <x:c r="T53" s="16" t="str">
        <x:v>TRUE</x:v>
      </x:c>
      <x:c r="U53" s="16" t="str">
        <x:v>TRUE</x:v>
      </x:c>
      <x:c r="V53" s="16" t="str">
        <x:v>TRUE</x:v>
      </x:c>
      <x:c r="W53" s="16" t="str">
        <x:v>FALSE</x:v>
      </x:c>
      <x:c r="X53" s="43" t="n">
        <x:v>48000</x:v>
      </x:c>
      <x:c r="Y53" s="44" t="n">
        <x:v>0.085</x:v>
      </x:c>
      <x:c r="Z53" s="43" t="n">
        <x:v>0</x:v>
      </x:c>
      <x:c r="AA53" s="43" t="n">
        <x:v>0</x:v>
      </x:c>
      <x:c r="AB53" s="16" t="str">
        <x:v>Black Phantom</x:v>
      </x:c>
      <x:c r="AC53" s="16" t="str">
        <x:v>G6 + Sunroof</x:v>
      </x:c>
      <x:c r="AD53" s="43" t="n">
        <x:v>26000</x:v>
      </x:c>
      <x:c r="AE53" s="43" t="n">
        <x:v>26000</x:v>
      </x:c>
      <x:c r="AF53" s="16" t="str">
        <x:v>DMS</x:v>
      </x:c>
      <x:c r="AG53" s="23" t="str">
        <x:v>Standard G6 delivery</x:v>
      </x:c>
      <x:c r="AH53" s="23" t="str">
        <x:v>READY</x:v>
      </x:c>
      <x:c r="AI53" s="23" t="str"/>
    </x:row>
    <x:row r="54" ht="22" customHeight="1">
      <x:c r="A54" s="16" t="str">
        <x:v>TX-2026-0049</x:v>
      </x:c>
      <x:c r="B54" s="16" t="str">
        <x:v>DMS-PHUKET-00049</x:v>
      </x:c>
      <x:c r="C54" s="42" t="n">
        <x:v>46156</x:v>
      </x:c>
      <x:c r="D54" s="42" t="n">
        <x:v>46163</x:v>
      </x:c>
      <x:c r="E54" s="16" t="str">
        <x:v>2026-05</x:v>
      </x:c>
      <x:c r="F54" s="16" t="str">
        <x:v>S008</x:v>
      </x:c>
      <x:c r="G54" s="16" t="str">
        <x:v>M002</x:v>
      </x:c>
      <x:c r="H54" s="16" t="str">
        <x:v>SM002</x:v>
      </x:c>
      <x:c r="I54" s="16" t="str">
        <x:v>UPC</x:v>
      </x:c>
      <x:c r="J54" s="16" t="str">
        <x:v>Phuket</x:v>
      </x:c>
      <x:c r="K54" s="16" t="str">
        <x:v>Team D</x:v>
      </x:c>
      <x:c r="L54" s="16" t="str">
        <x:v>X9</x:v>
      </x:c>
      <x:c r="M54" s="16" t="n">
        <x:v>2026</x:v>
      </x:c>
      <x:c r="N54" s="16" t="str">
        <x:v>Standard</x:v>
      </x:c>
      <x:c r="O54" s="16" t="str">
        <x:v>New</x:v>
      </x:c>
      <x:c r="P54" s="16" t="str">
        <x:v>Retail</x:v>
      </x:c>
      <x:c r="Q54" s="16" t="str">
        <x:v>FALSE</x:v>
      </x:c>
      <x:c r="R54" s="16" t="str">
        <x:v>FALSE</x:v>
      </x:c>
      <x:c r="S54" s="16" t="str">
        <x:v>FALSE</x:v>
      </x:c>
      <x:c r="T54" s="16" t="str">
        <x:v>TRUE</x:v>
      </x:c>
      <x:c r="U54" s="16" t="str">
        <x:v>TRUE</x:v>
      </x:c>
      <x:c r="V54" s="16" t="str">
        <x:v>TRUE</x:v>
      </x:c>
      <x:c r="W54" s="16" t="str">
        <x:v>FALSE</x:v>
      </x:c>
      <x:c r="X54" s="43" t="n">
        <x:v>54000</x:v>
      </x:c>
      <x:c r="Y54" s="44" t="n">
        <x:v>0.09000000000000001</x:v>
      </x:c>
      <x:c r="Z54" s="43" t="n">
        <x:v>32000</x:v>
      </x:c>
      <x:c r="AA54" s="43" t="n">
        <x:v>25500</x:v>
      </x:c>
      <x:c r="AB54" s="16" t="str">
        <x:v>Solar Gard</x:v>
      </x:c>
      <x:c r="AC54" s="16" t="str">
        <x:v>Standard</x:v>
      </x:c>
      <x:c r="AD54" s="43" t="n">
        <x:v>15000</x:v>
      </x:c>
      <x:c r="AE54" s="43" t="n">
        <x:v>15000</x:v>
      </x:c>
      <x:c r="AF54" s="16" t="str">
        <x:v>CRM</x:v>
      </x:c>
      <x:c r="AG54" s="23" t="str">
        <x:v>Standard X9 delivery</x:v>
      </x:c>
      <x:c r="AH54" s="23" t="str">
        <x:v>READY</x:v>
      </x:c>
      <x:c r="AI54" s="23" t="str"/>
    </x:row>
    <x:row r="55" ht="22" customHeight="1">
      <x:c r="A55" s="16" t="str">
        <x:v>TX-2026-0050</x:v>
      </x:c>
      <x:c r="B55" s="16" t="str">
        <x:v>DMS-PHUKET-00050</x:v>
      </x:c>
      <x:c r="C55" s="42" t="n">
        <x:v>46157</x:v>
      </x:c>
      <x:c r="D55" s="42" t="n">
        <x:v>46164</x:v>
      </x:c>
      <x:c r="E55" s="16" t="str">
        <x:v>2026-05</x:v>
      </x:c>
      <x:c r="F55" s="16" t="str">
        <x:v>S008</x:v>
      </x:c>
      <x:c r="G55" s="16" t="str">
        <x:v>M002</x:v>
      </x:c>
      <x:c r="H55" s="16" t="str">
        <x:v>SM002</x:v>
      </x:c>
      <x:c r="I55" s="16" t="str">
        <x:v>UPC</x:v>
      </x:c>
      <x:c r="J55" s="16" t="str">
        <x:v>Phuket</x:v>
      </x:c>
      <x:c r="K55" s="16" t="str">
        <x:v>Team D</x:v>
      </x:c>
      <x:c r="L55" s="16" t="str">
        <x:v>X9</x:v>
      </x:c>
      <x:c r="M55" s="16" t="n">
        <x:v>2026</x:v>
      </x:c>
      <x:c r="N55" s="16" t="str">
        <x:v>Standard</x:v>
      </x:c>
      <x:c r="O55" s="16" t="str">
        <x:v>New</x:v>
      </x:c>
      <x:c r="P55" s="16" t="str">
        <x:v>Retail</x:v>
      </x:c>
      <x:c r="Q55" s="16" t="str">
        <x:v>FALSE</x:v>
      </x:c>
      <x:c r="R55" s="16" t="str">
        <x:v>FALSE</x:v>
      </x:c>
      <x:c r="S55" s="16" t="str">
        <x:v>FALSE</x:v>
      </x:c>
      <x:c r="T55" s="16" t="str">
        <x:v>TRUE</x:v>
      </x:c>
      <x:c r="U55" s="16" t="str">
        <x:v>TRUE</x:v>
      </x:c>
      <x:c r="V55" s="16" t="str">
        <x:v>TRUE</x:v>
      </x:c>
      <x:c r="W55" s="16" t="str">
        <x:v>FALSE</x:v>
      </x:c>
      <x:c r="X55" s="43" t="n">
        <x:v>0</x:v>
      </x:c>
      <x:c r="Y55" s="44" t="n">
        <x:v>0</x:v>
      </x:c>
      <x:c r="Z55" s="43" t="n">
        <x:v>18000</x:v>
      </x:c>
      <x:c r="AA55" s="43" t="n">
        <x:v>10000</x:v>
      </x:c>
      <x:c r="AB55" s="16" t="str">
        <x:v>None</x:v>
      </x:c>
      <x:c r="AC55" s="16" t="str">
        <x:v>None</x:v>
      </x:c>
      <x:c r="AD55" s="43" t="n">
        <x:v>0</x:v>
      </x:c>
      <x:c r="AE55" s="43" t="n">
        <x:v>0</x:v>
      </x:c>
      <x:c r="AF55" s="16" t="str">
        <x:v>DMS</x:v>
      </x:c>
      <x:c r="AG55" s="23" t="str">
        <x:v>Standard X9 delivery</x:v>
      </x:c>
      <x:c r="AH55" s="23" t="str">
        <x:v>READY</x:v>
      </x:c>
      <x:c r="AI55" s="23" t="str"/>
    </x:row>
  </x:sheetData>
  <x:mergeCells>
    <x:mergeCell ref="A1:AI1"/>
    <x:mergeCell ref="A2:AI2"/>
  </x:mergeCells>
  <x:conditionalFormatting sqref="AH6:AH55">
    <x:cfRule type="containsText" dxfId="0" priority="1" operator="containsText" text="READY"/>
    <x:cfRule type="containsText" dxfId="1" priority="2" operator="containsText" text="REVIEW"/>
    <x:cfRule type="containsText" dxfId="2" priority="3" operator="containsText" text="HOLD"/>
    <x:cfRule type="containsText" dxfId="3" priority="4" operator="containsText" text="BLOCK"/>
  </x:conditionalFormatting>
  <x:dataValidations count="5">
    <x:dataValidation type="list" sqref="I6:I505">
      <x:formula1>"BKK,UPC"</x:formula1>
    </x:dataValidation>
    <x:dataValidation type="list" sqref="L6:L505">
      <x:formula1>"G6,X9"</x:formula1>
    </x:dataValidation>
    <x:dataValidation type="list" sqref="O6:O505">
      <x:formula1>"New,Demo,Fleet"</x:formula1>
    </x:dataValidation>
    <x:dataValidation type="list" sqref="P6:P505">
      <x:formula1>"Retail,VVIP,Fleet"</x:formula1>
    </x:dataValidation>
    <x:dataValidation type="list" sqref="Q6:W505">
      <x:formula1>"TRUE,FALSE"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07752d4f99364fc7"/>
  </x:tableParts>
</x:worksheet>
</file>

<file path=xl/worksheets/sheet3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9.889999389648438" hidden="0" customWidth="1"/>
    <x:col min="2" max="2" width="22" hidden="0" customWidth="1"/>
    <x:col min="3" max="3" width="21" hidden="0" customWidth="1"/>
    <x:col min="4" max="4" width="11.109999656677246" hidden="0" customWidth="1"/>
    <x:col min="5" max="5" width="16.559999465942383" hidden="0" customWidth="1"/>
    <x:col min="6" max="6" width="7.78000020980835" hidden="0" customWidth="1"/>
    <x:col min="7" max="7" width="20" hidden="0" customWidth="1"/>
    <x:col min="8" max="8" width="20" hidden="0" customWidth="1"/>
    <x:col min="9" max="9" width="11.670000076293945" hidden="0" customWidth="1"/>
    <x:col min="10" max="10" width="9.670000076293945" hidden="0" customWidth="1"/>
    <x:col min="11" max="11" width="17" hidden="0" customWidth="1"/>
  </x:cols>
  <x:sheetData>
    <x:row r="1" ht="22" customHeight="1">
      <x:c r="A1" s="4" t="str">
        <x:v>Employee hierarchy</x:v>
      </x:c>
      <x:c r="B1" s="39"/>
      <x:c r="C1" s="39"/>
      <x:c r="D1" s="39"/>
      <x:c r="E1" s="39"/>
      <x:c r="F1" s="39"/>
      <x:c r="G1" s="39"/>
      <x:c r="H1" s="39"/>
      <x:c r="I1" s="39"/>
      <x:c r="J1" s="39"/>
      <x:c r="K1" s="39"/>
    </x:row>
    <x:row r="2" ht="22" customHeight="1">
      <x:c r="A2" s="6" t="str">
        <x:v>โครงสร้างผู้รับ Commission สำหรับไฟล์ตัวอย่าง</x:v>
      </x:c>
      <x:c r="B2" s="39"/>
      <x:c r="C2" s="39"/>
      <x:c r="D2" s="39"/>
      <x:c r="E2" s="39"/>
      <x:c r="F2" s="39"/>
      <x:c r="G2" s="39"/>
      <x:c r="H2" s="39"/>
      <x:c r="I2" s="39"/>
      <x:c r="J2" s="39"/>
      <x:c r="K2" s="39"/>
    </x:row>
    <x:row r="3" ht="22" customHeight="1">
      <x:c r="A3" s="40"/>
      <x:c r="B3" s="40"/>
      <x:c r="C3" s="40"/>
      <x:c r="D3" s="40"/>
      <x:c r="E3" s="40"/>
      <x:c r="F3" s="40"/>
      <x:c r="G3" s="40"/>
      <x:c r="H3" s="40"/>
      <x:c r="I3" s="40"/>
      <x:c r="J3" s="40"/>
      <x:c r="K3" s="40"/>
    </x:row>
    <x:row r="4">
      <x:c r="A4" s="41"/>
      <x:c r="B4" s="41"/>
      <x:c r="C4" s="41"/>
      <x:c r="D4" s="41"/>
      <x:c r="E4" s="41"/>
      <x:c r="F4" s="41"/>
      <x:c r="G4" s="41"/>
      <x:c r="H4" s="41"/>
      <x:c r="I4" s="41"/>
      <x:c r="J4" s="41"/>
      <x:c r="K4" s="41"/>
    </x:row>
    <x:row r="5" ht="34" customHeight="1">
      <x:c r="A5" s="13" t="str">
        <x:v>Employee_ID</x:v>
      </x:c>
      <x:c r="B5" s="22" t="str">
        <x:v>Employee_Name</x:v>
      </x:c>
      <x:c r="C5" s="22" t="str">
        <x:v>Role</x:v>
      </x:c>
      <x:c r="D5" s="22" t="str">
        <x:v>Manager_ID</x:v>
      </x:c>
      <x:c r="E5" s="22" t="str">
        <x:v>Senior_Manager_ID</x:v>
      </x:c>
      <x:c r="F5" s="22" t="str">
        <x:v>Region</x:v>
      </x:c>
      <x:c r="G5" s="22" t="str">
        <x:v>Branch</x:v>
      </x:c>
      <x:c r="H5" s="22" t="str">
        <x:v>Team</x:v>
      </x:c>
      <x:c r="I5" s="22" t="str">
        <x:v>Active_From</x:v>
      </x:c>
      <x:c r="J5" s="22" t="str">
        <x:v>Active_To</x:v>
      </x:c>
      <x:c r="K5" s="14" t="str">
        <x:v>Employment_Status</x:v>
      </x:c>
    </x:row>
    <x:row r="6">
      <x:c r="A6" s="16" t="str">
        <x:v>S001</x:v>
      </x:c>
      <x:c r="B6" s="16" t="str">
        <x:v>อนันต์ ตัวอย่าง</x:v>
      </x:c>
      <x:c r="C6" s="16" t="str">
        <x:v>Sales</x:v>
      </x:c>
      <x:c r="D6" s="16" t="str">
        <x:v>M001</x:v>
      </x:c>
      <x:c r="E6" s="16" t="str">
        <x:v>SM001</x:v>
      </x:c>
      <x:c r="F6" s="16" t="str">
        <x:v>BKK</x:v>
      </x:c>
      <x:c r="G6" s="16" t="str">
        <x:v>Bangkok Central</x:v>
      </x:c>
      <x:c r="H6" s="16" t="str">
        <x:v>Team A</x:v>
      </x:c>
      <x:c r="I6" s="42" t="n">
        <x:v>45292</x:v>
      </x:c>
      <x:c r="J6" s="42"/>
      <x:c r="K6" s="16" t="str">
        <x:v>Active</x:v>
      </x:c>
    </x:row>
    <x:row r="7">
      <x:c r="A7" s="16" t="str">
        <x:v>S002</x:v>
      </x:c>
      <x:c r="B7" s="16" t="str">
        <x:v>เบญจา ตัวอย่าง</x:v>
      </x:c>
      <x:c r="C7" s="16" t="str">
        <x:v>Sales</x:v>
      </x:c>
      <x:c r="D7" s="16" t="str">
        <x:v>M001</x:v>
      </x:c>
      <x:c r="E7" s="16" t="str">
        <x:v>SM001</x:v>
      </x:c>
      <x:c r="F7" s="16" t="str">
        <x:v>BKK</x:v>
      </x:c>
      <x:c r="G7" s="16" t="str">
        <x:v>Bangkok Central</x:v>
      </x:c>
      <x:c r="H7" s="16" t="str">
        <x:v>Team A</x:v>
      </x:c>
      <x:c r="I7" s="42" t="n">
        <x:v>45323</x:v>
      </x:c>
      <x:c r="J7" s="42"/>
      <x:c r="K7" s="16" t="str">
        <x:v>Active</x:v>
      </x:c>
    </x:row>
    <x:row r="8">
      <x:c r="A8" s="16" t="str">
        <x:v>S003</x:v>
      </x:c>
      <x:c r="B8" s="16" t="str">
        <x:v>ชัย ตัวอย่าง</x:v>
      </x:c>
      <x:c r="C8" s="16" t="str">
        <x:v>Sales</x:v>
      </x:c>
      <x:c r="D8" s="16" t="str">
        <x:v>M001</x:v>
      </x:c>
      <x:c r="E8" s="16" t="str">
        <x:v>SM001</x:v>
      </x:c>
      <x:c r="F8" s="16" t="str">
        <x:v>BKK</x:v>
      </x:c>
      <x:c r="G8" s="16" t="str">
        <x:v>Bangkok East</x:v>
      </x:c>
      <x:c r="H8" s="16" t="str">
        <x:v>Team B</x:v>
      </x:c>
      <x:c r="I8" s="42" t="n">
        <x:v>45078</x:v>
      </x:c>
      <x:c r="J8" s="42"/>
      <x:c r="K8" s="16" t="str">
        <x:v>Active</x:v>
      </x:c>
    </x:row>
    <x:row r="9">
      <x:c r="A9" s="16" t="str">
        <x:v>S004</x:v>
      </x:c>
      <x:c r="B9" s="16" t="str">
        <x:v>ดวงใจ ตัวอย่าง</x:v>
      </x:c>
      <x:c r="C9" s="16" t="str">
        <x:v>Sales</x:v>
      </x:c>
      <x:c r="D9" s="16" t="str">
        <x:v>M002</x:v>
      </x:c>
      <x:c r="E9" s="16" t="str">
        <x:v>SM002</x:v>
      </x:c>
      <x:c r="F9" s="16" t="str">
        <x:v>UPC</x:v>
      </x:c>
      <x:c r="G9" s="16" t="str">
        <x:v>Chiang Mai</x:v>
      </x:c>
      <x:c r="H9" s="16" t="str">
        <x:v>Team C</x:v>
      </x:c>
      <x:c r="I9" s="42" t="n">
        <x:v>44927</x:v>
      </x:c>
      <x:c r="J9" s="42"/>
      <x:c r="K9" s="16" t="str">
        <x:v>Active</x:v>
      </x:c>
    </x:row>
    <x:row r="10">
      <x:c r="A10" s="16" t="str">
        <x:v>S005</x:v>
      </x:c>
      <x:c r="B10" s="16" t="str">
        <x:v>เอก ตัวอย่าง</x:v>
      </x:c>
      <x:c r="C10" s="16" t="str">
        <x:v>Sales</x:v>
      </x:c>
      <x:c r="D10" s="16" t="str">
        <x:v>M002</x:v>
      </x:c>
      <x:c r="E10" s="16" t="str">
        <x:v>SM002</x:v>
      </x:c>
      <x:c r="F10" s="16" t="str">
        <x:v>UPC</x:v>
      </x:c>
      <x:c r="G10" s="16" t="str">
        <x:v>Khon Kaen</x:v>
      </x:c>
      <x:c r="H10" s="16" t="str">
        <x:v>Team C</x:v>
      </x:c>
      <x:c r="I10" s="42" t="n">
        <x:v>45352</x:v>
      </x:c>
      <x:c r="J10" s="42"/>
      <x:c r="K10" s="16" t="str">
        <x:v>Active</x:v>
      </x:c>
    </x:row>
    <x:row r="11">
      <x:c r="A11" s="16" t="str">
        <x:v>S006</x:v>
      </x:c>
      <x:c r="B11" s="16" t="str">
        <x:v>ฟ้า ตัวอย่าง</x:v>
      </x:c>
      <x:c r="C11" s="16" t="str">
        <x:v>Sales</x:v>
      </x:c>
      <x:c r="D11" s="16" t="str">
        <x:v>M002</x:v>
      </x:c>
      <x:c r="E11" s="16" t="str">
        <x:v>SM002</x:v>
      </x:c>
      <x:c r="F11" s="16" t="str">
        <x:v>UPC</x:v>
      </x:c>
      <x:c r="G11" s="16" t="str">
        <x:v>Phuket</x:v>
      </x:c>
      <x:c r="H11" s="16" t="str">
        <x:v>Team D</x:v>
      </x:c>
      <x:c r="I11" s="42" t="n">
        <x:v>45231</x:v>
      </x:c>
      <x:c r="J11" s="42"/>
      <x:c r="K11" s="16" t="str">
        <x:v>Active</x:v>
      </x:c>
    </x:row>
    <x:row r="12">
      <x:c r="A12" s="16" t="str">
        <x:v>S007</x:v>
      </x:c>
      <x:c r="B12" s="16" t="str">
        <x:v>กฤต ตัวอย่าง</x:v>
      </x:c>
      <x:c r="C12" s="16" t="str">
        <x:v>Sales</x:v>
      </x:c>
      <x:c r="D12" s="16" t="str">
        <x:v>M001</x:v>
      </x:c>
      <x:c r="E12" s="16" t="str">
        <x:v>SM001</x:v>
      </x:c>
      <x:c r="F12" s="16" t="str">
        <x:v>BKK</x:v>
      </x:c>
      <x:c r="G12" s="16" t="str">
        <x:v>Bangkok East</x:v>
      </x:c>
      <x:c r="H12" s="16" t="str">
        <x:v>Team B</x:v>
      </x:c>
      <x:c r="I12" s="42" t="n">
        <x:v>45658</x:v>
      </x:c>
      <x:c r="J12" s="42"/>
      <x:c r="K12" s="16" t="str">
        <x:v>Active</x:v>
      </x:c>
    </x:row>
    <x:row r="13">
      <x:c r="A13" s="16" t="str">
        <x:v>S008</x:v>
      </x:c>
      <x:c r="B13" s="16" t="str">
        <x:v>ฮานะ ตัวอย่าง</x:v>
      </x:c>
      <x:c r="C13" s="16" t="str">
        <x:v>Sales</x:v>
      </x:c>
      <x:c r="D13" s="16" t="str">
        <x:v>M002</x:v>
      </x:c>
      <x:c r="E13" s="16" t="str">
        <x:v>SM002</x:v>
      </x:c>
      <x:c r="F13" s="16" t="str">
        <x:v>UPC</x:v>
      </x:c>
      <x:c r="G13" s="16" t="str">
        <x:v>Phuket</x:v>
      </x:c>
      <x:c r="H13" s="16" t="str">
        <x:v>Team D</x:v>
      </x:c>
      <x:c r="I13" s="42" t="n">
        <x:v>45658</x:v>
      </x:c>
      <x:c r="J13" s="42"/>
      <x:c r="K13" s="16" t="str">
        <x:v>Active</x:v>
      </x:c>
    </x:row>
    <x:row r="14">
      <x:c r="A14" s="16" t="str">
        <x:v>M001</x:v>
      </x:c>
      <x:c r="B14" s="16" t="str">
        <x:v>มาลี ตัวอย่าง</x:v>
      </x:c>
      <x:c r="C14" s="16" t="str">
        <x:v>Sales Manager</x:v>
      </x:c>
      <x:c r="D14" s="16" t="str"/>
      <x:c r="E14" s="16" t="str">
        <x:v>SM001</x:v>
      </x:c>
      <x:c r="F14" s="16" t="str">
        <x:v>BKK</x:v>
      </x:c>
      <x:c r="G14" s="16" t="str">
        <x:v>Bangkok Central</x:v>
      </x:c>
      <x:c r="H14" s="16" t="str">
        <x:v>BKK Cluster</x:v>
      </x:c>
      <x:c r="I14" s="42" t="n">
        <x:v>44562</x:v>
      </x:c>
      <x:c r="J14" s="42"/>
      <x:c r="K14" s="16" t="str">
        <x:v>Active</x:v>
      </x:c>
    </x:row>
    <x:row r="15">
      <x:c r="A15" s="16" t="str">
        <x:v>M002</x:v>
      </x:c>
      <x:c r="B15" s="16" t="str">
        <x:v>นรินทร์ ตัวอย่าง</x:v>
      </x:c>
      <x:c r="C15" s="16" t="str">
        <x:v>Sales Manager</x:v>
      </x:c>
      <x:c r="D15" s="16" t="str"/>
      <x:c r="E15" s="16" t="str">
        <x:v>SM002</x:v>
      </x:c>
      <x:c r="F15" s="16" t="str">
        <x:v>UPC</x:v>
      </x:c>
      <x:c r="G15" s="16" t="str">
        <x:v>Chiang Mai</x:v>
      </x:c>
      <x:c r="H15" s="16" t="str">
        <x:v>UPC Cluster</x:v>
      </x:c>
      <x:c r="I15" s="42" t="n">
        <x:v>44562</x:v>
      </x:c>
      <x:c r="J15" s="42"/>
      <x:c r="K15" s="16" t="str">
        <x:v>Active</x:v>
      </x:c>
    </x:row>
    <x:row r="16">
      <x:c r="A16" s="16" t="str">
        <x:v>SM001</x:v>
      </x:c>
      <x:c r="B16" s="16" t="str">
        <x:v>อร ตัวอย่าง</x:v>
      </x:c>
      <x:c r="C16" s="16" t="str">
        <x:v>Senior Sales Manager</x:v>
      </x:c>
      <x:c r="D16" s="16" t="str"/>
      <x:c r="E16" s="16" t="str"/>
      <x:c r="F16" s="16" t="str">
        <x:v>BKK</x:v>
      </x:c>
      <x:c r="G16" s="16" t="str">
        <x:v>Bangkok Central</x:v>
      </x:c>
      <x:c r="H16" s="16" t="str">
        <x:v>BKK Division</x:v>
      </x:c>
      <x:c r="I16" s="42" t="n">
        <x:v>44197</x:v>
      </x:c>
      <x:c r="J16" s="42"/>
      <x:c r="K16" s="16" t="str">
        <x:v>Active</x:v>
      </x:c>
    </x:row>
    <x:row r="17">
      <x:c r="A17" s="16" t="str">
        <x:v>SM002</x:v>
      </x:c>
      <x:c r="B17" s="16" t="str">
        <x:v>พิม ตัวอย่าง</x:v>
      </x:c>
      <x:c r="C17" s="16" t="str">
        <x:v>Senior Sales Manager</x:v>
      </x:c>
      <x:c r="D17" s="16" t="str"/>
      <x:c r="E17" s="16" t="str"/>
      <x:c r="F17" s="16" t="str">
        <x:v>UPC</x:v>
      </x:c>
      <x:c r="G17" s="16" t="str">
        <x:v>Chiang Mai</x:v>
      </x:c>
      <x:c r="H17" s="16" t="str">
        <x:v>UPC Division</x:v>
      </x:c>
      <x:c r="I17" s="42" t="n">
        <x:v>44197</x:v>
      </x:c>
      <x:c r="J17" s="42"/>
      <x:c r="K17" s="16" t="str">
        <x:v>Active</x:v>
      </x:c>
    </x:row>
  </x:sheetData>
  <x:mergeCells>
    <x:mergeCell ref="A1:K1"/>
    <x:mergeCell ref="A2:K2"/>
  </x:mergeCells>
  <x:pageMargins left="0.7" right="0.7" top="0.75" bottom="0.75" header="0.3" footer="0.3"/>
  <x:tableParts count="1">
    <x:tablePart xmlns:r="http://schemas.openxmlformats.org/officeDocument/2006/relationships" r:id="R75f6a1098a6d442c"/>
  </x:tableParts>
</x:worksheet>
</file>

<file path=xl/worksheets/sheet4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42.439998626708984" hidden="0" customWidth="1"/>
    <x:col min="2" max="2" width="11.5600004196167" hidden="0" customWidth="1"/>
    <x:col min="3" max="3" width="11.5600004196167" hidden="0" customWidth="1"/>
    <x:col min="4" max="4" width="11" hidden="0" customWidth="1"/>
    <x:col min="5" max="5" width="12" hidden="0" customWidth="1"/>
    <x:col min="6" max="6" width="15.109999656677246" hidden="0" customWidth="1"/>
    <x:col min="7" max="7" width="12.220000267028809" hidden="0" customWidth="1"/>
    <x:col min="8" max="8" width="10.4399995803833" hidden="0" customWidth="1"/>
    <x:col min="9" max="9" width="38" hidden="0" customWidth="1"/>
  </x:cols>
  <x:sheetData>
    <x:row r="1" ht="22" customHeight="1">
      <x:c r="A1" s="4" t="str">
        <x:v>Commission targets</x:v>
      </x:c>
      <x:c r="B1" s="39"/>
      <x:c r="C1" s="39"/>
      <x:c r="D1" s="39"/>
      <x:c r="E1" s="39"/>
      <x:c r="F1" s="39"/>
      <x:c r="G1" s="39"/>
      <x:c r="H1" s="39"/>
      <x:c r="I1" s="39"/>
    </x:row>
    <x:row r="2" ht="22" customHeight="1">
      <x:c r="A2" s="6" t="str">
        <x:v>เป้าหมายตัวอย่างสำหรับ Monthly, Quarterly และ Yearly calculation</x:v>
      </x:c>
      <x:c r="B2" s="39"/>
      <x:c r="C2" s="39"/>
      <x:c r="D2" s="39"/>
      <x:c r="E2" s="39"/>
      <x:c r="F2" s="39"/>
      <x:c r="G2" s="39"/>
      <x:c r="H2" s="39"/>
      <x:c r="I2" s="39"/>
    </x:row>
    <x:row r="3" ht="22" customHeight="1">
      <x:c r="A3" s="40"/>
      <x:c r="B3" s="40"/>
      <x:c r="C3" s="40"/>
      <x:c r="D3" s="40"/>
      <x:c r="E3" s="40"/>
      <x:c r="F3" s="40"/>
      <x:c r="G3" s="40"/>
      <x:c r="H3" s="40"/>
      <x:c r="I3" s="40"/>
    </x:row>
    <x:row r="4">
      <x:c r="A4" s="41"/>
      <x:c r="B4" s="41"/>
      <x:c r="C4" s="41"/>
      <x:c r="D4" s="41"/>
      <x:c r="E4" s="41"/>
      <x:c r="F4" s="41"/>
      <x:c r="G4" s="41"/>
      <x:c r="H4" s="41"/>
      <x:c r="I4" s="41"/>
    </x:row>
    <x:row r="5" ht="34" customHeight="1">
      <x:c r="A5" s="13" t="str">
        <x:v>Target_ID</x:v>
      </x:c>
      <x:c r="B5" s="22" t="str">
        <x:v>Period_Type</x:v>
      </x:c>
      <x:c r="C5" s="22" t="str">
        <x:v>Period_Start</x:v>
      </x:c>
      <x:c r="D5" s="22" t="str">
        <x:v>Period_End</x:v>
      </x:c>
      <x:c r="E5" s="22" t="str">
        <x:v>Employee_ID</x:v>
      </x:c>
      <x:c r="F5" s="22" t="str">
        <x:v>Role</x:v>
      </x:c>
      <x:c r="G5" s="22" t="str">
        <x:v>Target_Model</x:v>
      </x:c>
      <x:c r="H5" s="22" t="str">
        <x:v>Target_Qty</x:v>
      </x:c>
      <x:c r="I5" s="14" t="str">
        <x:v>Notes</x:v>
      </x:c>
    </x:row>
    <x:row r="6">
      <x:c r="A6" s="16" t="str">
        <x:v>T-S001-M05</x:v>
      </x:c>
      <x:c r="B6" s="16" t="str">
        <x:v>Monthly</x:v>
      </x:c>
      <x:c r="C6" s="42" t="n">
        <x:v>46143</x:v>
      </x:c>
      <x:c r="D6" s="42" t="n">
        <x:v>46173</x:v>
      </x:c>
      <x:c r="E6" s="16" t="str">
        <x:v>S001</x:v>
      </x:c>
      <x:c r="F6" s="16" t="str">
        <x:v>Sales</x:v>
      </x:c>
      <x:c r="G6" s="16" t="str">
        <x:v>G6</x:v>
      </x:c>
      <x:c r="H6" s="43" t="n">
        <x:v>4</x:v>
      </x:c>
      <x:c r="I6" s="16" t="str">
        <x:v>BKK individual target</x:v>
      </x:c>
    </x:row>
    <x:row r="7">
      <x:c r="A7" s="16" t="str">
        <x:v>T-S002-M05</x:v>
      </x:c>
      <x:c r="B7" s="16" t="str">
        <x:v>Monthly</x:v>
      </x:c>
      <x:c r="C7" s="42" t="n">
        <x:v>46143</x:v>
      </x:c>
      <x:c r="D7" s="42" t="n">
        <x:v>46173</x:v>
      </x:c>
      <x:c r="E7" s="16" t="str">
        <x:v>S002</x:v>
      </x:c>
      <x:c r="F7" s="16" t="str">
        <x:v>Sales</x:v>
      </x:c>
      <x:c r="G7" s="16" t="str">
        <x:v>G6</x:v>
      </x:c>
      <x:c r="H7" s="43" t="n">
        <x:v>4</x:v>
      </x:c>
      <x:c r="I7" s="16" t="str">
        <x:v>BKK individual target</x:v>
      </x:c>
    </x:row>
    <x:row r="8">
      <x:c r="A8" s="16" t="str">
        <x:v>T-S003-M05</x:v>
      </x:c>
      <x:c r="B8" s="16" t="str">
        <x:v>Monthly</x:v>
      </x:c>
      <x:c r="C8" s="42" t="n">
        <x:v>46143</x:v>
      </x:c>
      <x:c r="D8" s="42" t="n">
        <x:v>46173</x:v>
      </x:c>
      <x:c r="E8" s="16" t="str">
        <x:v>S003</x:v>
      </x:c>
      <x:c r="F8" s="16" t="str">
        <x:v>Sales</x:v>
      </x:c>
      <x:c r="G8" s="16" t="str">
        <x:v>G6</x:v>
      </x:c>
      <x:c r="H8" s="43" t="n">
        <x:v>5</x:v>
      </x:c>
      <x:c r="I8" s="16" t="str">
        <x:v>BKK individual target</x:v>
      </x:c>
    </x:row>
    <x:row r="9">
      <x:c r="A9" s="16" t="str">
        <x:v>T-S004-M05</x:v>
      </x:c>
      <x:c r="B9" s="16" t="str">
        <x:v>Monthly</x:v>
      </x:c>
      <x:c r="C9" s="42" t="n">
        <x:v>46143</x:v>
      </x:c>
      <x:c r="D9" s="42" t="n">
        <x:v>46173</x:v>
      </x:c>
      <x:c r="E9" s="16" t="str">
        <x:v>S004</x:v>
      </x:c>
      <x:c r="F9" s="16" t="str">
        <x:v>Sales</x:v>
      </x:c>
      <x:c r="G9" s="16" t="str">
        <x:v>G6</x:v>
      </x:c>
      <x:c r="H9" s="43" t="n">
        <x:v>4</x:v>
      </x:c>
      <x:c r="I9" s="16" t="str">
        <x:v>UPC individual target</x:v>
      </x:c>
    </x:row>
    <x:row r="10">
      <x:c r="A10" s="16" t="str">
        <x:v>T-S005-M05</x:v>
      </x:c>
      <x:c r="B10" s="16" t="str">
        <x:v>Monthly</x:v>
      </x:c>
      <x:c r="C10" s="42" t="n">
        <x:v>46143</x:v>
      </x:c>
      <x:c r="D10" s="42" t="n">
        <x:v>46173</x:v>
      </x:c>
      <x:c r="E10" s="16" t="str">
        <x:v>S005</x:v>
      </x:c>
      <x:c r="F10" s="16" t="str">
        <x:v>Sales</x:v>
      </x:c>
      <x:c r="G10" s="16" t="str">
        <x:v>G6</x:v>
      </x:c>
      <x:c r="H10" s="43" t="n">
        <x:v>4</x:v>
      </x:c>
      <x:c r="I10" s="16" t="str">
        <x:v>UPC individual target</x:v>
      </x:c>
    </x:row>
    <x:row r="11">
      <x:c r="A11" s="16" t="str">
        <x:v>T-S006-M05</x:v>
      </x:c>
      <x:c r="B11" s="16" t="str">
        <x:v>Monthly</x:v>
      </x:c>
      <x:c r="C11" s="42" t="n">
        <x:v>46143</x:v>
      </x:c>
      <x:c r="D11" s="42" t="n">
        <x:v>46173</x:v>
      </x:c>
      <x:c r="E11" s="16" t="str">
        <x:v>S006</x:v>
      </x:c>
      <x:c r="F11" s="16" t="str">
        <x:v>Sales</x:v>
      </x:c>
      <x:c r="G11" s="16" t="str">
        <x:v>G6</x:v>
      </x:c>
      <x:c r="H11" s="43" t="n">
        <x:v>5</x:v>
      </x:c>
      <x:c r="I11" s="16" t="str">
        <x:v>UPC individual target</x:v>
      </x:c>
    </x:row>
    <x:row r="12">
      <x:c r="A12" s="16" t="str">
        <x:v>T-S007-M05</x:v>
      </x:c>
      <x:c r="B12" s="16" t="str">
        <x:v>Monthly</x:v>
      </x:c>
      <x:c r="C12" s="42" t="n">
        <x:v>46143</x:v>
      </x:c>
      <x:c r="D12" s="42" t="n">
        <x:v>46173</x:v>
      </x:c>
      <x:c r="E12" s="16" t="str">
        <x:v>S007</x:v>
      </x:c>
      <x:c r="F12" s="16" t="str">
        <x:v>Sales</x:v>
      </x:c>
      <x:c r="G12" s="16" t="str">
        <x:v>G6</x:v>
      </x:c>
      <x:c r="H12" s="43" t="n">
        <x:v>4</x:v>
      </x:c>
      <x:c r="I12" s="16" t="str">
        <x:v>BKK individual target</x:v>
      </x:c>
    </x:row>
    <x:row r="13">
      <x:c r="A13" s="16" t="str">
        <x:v>T-S008-M05</x:v>
      </x:c>
      <x:c r="B13" s="16" t="str">
        <x:v>Monthly</x:v>
      </x:c>
      <x:c r="C13" s="42" t="n">
        <x:v>46143</x:v>
      </x:c>
      <x:c r="D13" s="42" t="n">
        <x:v>46173</x:v>
      </x:c>
      <x:c r="E13" s="16" t="str">
        <x:v>S008</x:v>
      </x:c>
      <x:c r="F13" s="16" t="str">
        <x:v>Sales</x:v>
      </x:c>
      <x:c r="G13" s="16" t="str">
        <x:v>G6</x:v>
      </x:c>
      <x:c r="H13" s="43" t="n">
        <x:v>4</x:v>
      </x:c>
      <x:c r="I13" s="16" t="str">
        <x:v>UPC individual target</x:v>
      </x:c>
    </x:row>
    <x:row r="14">
      <x:c r="A14" s="16" t="str">
        <x:v>T-M001-M05</x:v>
      </x:c>
      <x:c r="B14" s="16" t="str">
        <x:v>Monthly</x:v>
      </x:c>
      <x:c r="C14" s="42" t="n">
        <x:v>46143</x:v>
      </x:c>
      <x:c r="D14" s="42" t="n">
        <x:v>46173</x:v>
      </x:c>
      <x:c r="E14" s="16" t="str">
        <x:v>M001</x:v>
      </x:c>
      <x:c r="F14" s="16" t="str">
        <x:v>Sales Manager</x:v>
      </x:c>
      <x:c r="G14" s="16" t="str">
        <x:v>G6</x:v>
      </x:c>
      <x:c r="H14" s="43" t="n">
        <x:v>12</x:v>
      </x:c>
      <x:c r="I14" s="16" t="str">
        <x:v>Manager team target</x:v>
      </x:c>
    </x:row>
    <x:row r="15">
      <x:c r="A15" s="16" t="str">
        <x:v>T-M002-M05</x:v>
      </x:c>
      <x:c r="B15" s="16" t="str">
        <x:v>Monthly</x:v>
      </x:c>
      <x:c r="C15" s="42" t="n">
        <x:v>46143</x:v>
      </x:c>
      <x:c r="D15" s="42" t="n">
        <x:v>46173</x:v>
      </x:c>
      <x:c r="E15" s="16" t="str">
        <x:v>M002</x:v>
      </x:c>
      <x:c r="F15" s="16" t="str">
        <x:v>Sales Manager</x:v>
      </x:c>
      <x:c r="G15" s="16" t="str">
        <x:v>G6</x:v>
      </x:c>
      <x:c r="H15" s="43" t="n">
        <x:v>10</x:v>
      </x:c>
      <x:c r="I15" s="16" t="str">
        <x:v>Manager team target</x:v>
      </x:c>
    </x:row>
    <x:row r="16">
      <x:c r="A16" s="16" t="str">
        <x:v>T-M001-Q2</x:v>
      </x:c>
      <x:c r="B16" s="16" t="str">
        <x:v>Quarterly</x:v>
      </x:c>
      <x:c r="C16" s="42" t="n">
        <x:v>46113</x:v>
      </x:c>
      <x:c r="D16" s="42" t="n">
        <x:v>46203</x:v>
      </x:c>
      <x:c r="E16" s="16" t="str">
        <x:v>M001</x:v>
      </x:c>
      <x:c r="F16" s="16" t="str">
        <x:v>Sales Manager</x:v>
      </x:c>
      <x:c r="G16" s="16" t="str">
        <x:v>ALL</x:v>
      </x:c>
      <x:c r="H16" s="43" t="n">
        <x:v>36</x:v>
      </x:c>
      <x:c r="I16" s="16" t="str">
        <x:v>Quarter target</x:v>
      </x:c>
    </x:row>
    <x:row r="17">
      <x:c r="A17" s="16" t="str">
        <x:v>T-M002-Q2</x:v>
      </x:c>
      <x:c r="B17" s="16" t="str">
        <x:v>Quarterly</x:v>
      </x:c>
      <x:c r="C17" s="42" t="n">
        <x:v>46113</x:v>
      </x:c>
      <x:c r="D17" s="42" t="n">
        <x:v>46203</x:v>
      </x:c>
      <x:c r="E17" s="16" t="str">
        <x:v>M002</x:v>
      </x:c>
      <x:c r="F17" s="16" t="str">
        <x:v>Sales Manager</x:v>
      </x:c>
      <x:c r="G17" s="16" t="str">
        <x:v>ALL</x:v>
      </x:c>
      <x:c r="H17" s="43" t="n">
        <x:v>30</x:v>
      </x:c>
      <x:c r="I17" s="16" t="str">
        <x:v>Quarter target</x:v>
      </x:c>
    </x:row>
    <x:row r="18">
      <x:c r="A18" s="16" t="str">
        <x:v>T-SM001-M05</x:v>
      </x:c>
      <x:c r="B18" s="16" t="str">
        <x:v>Monthly</x:v>
      </x:c>
      <x:c r="C18" s="42" t="n">
        <x:v>46143</x:v>
      </x:c>
      <x:c r="D18" s="42" t="n">
        <x:v>46173</x:v>
      </x:c>
      <x:c r="E18" s="16" t="str">
        <x:v>SM001</x:v>
      </x:c>
      <x:c r="F18" s="16" t="str">
        <x:v>Senior Sales Manager</x:v>
      </x:c>
      <x:c r="G18" s="16" t="str">
        <x:v>ALL</x:v>
      </x:c>
      <x:c r="H18" s="43" t="n">
        <x:v>15</x:v>
      </x:c>
      <x:c r="I18" s="16" t="str">
        <x:v>Senior monthly achievement</x:v>
      </x:c>
    </x:row>
    <x:row r="19">
      <x:c r="A19" s="16" t="str">
        <x:v>T-SM002-M05</x:v>
      </x:c>
      <x:c r="B19" s="16" t="str">
        <x:v>Monthly</x:v>
      </x:c>
      <x:c r="C19" s="42" t="n">
        <x:v>46143</x:v>
      </x:c>
      <x:c r="D19" s="42" t="n">
        <x:v>46173</x:v>
      </x:c>
      <x:c r="E19" s="16" t="str">
        <x:v>SM002</x:v>
      </x:c>
      <x:c r="F19" s="16" t="str">
        <x:v>Senior Sales Manager</x:v>
      </x:c>
      <x:c r="G19" s="16" t="str">
        <x:v>ALL</x:v>
      </x:c>
      <x:c r="H19" s="43" t="n">
        <x:v>12</x:v>
      </x:c>
      <x:c r="I19" s="16" t="str">
        <x:v>Senior monthly achievement</x:v>
      </x:c>
    </x:row>
    <x:row r="20">
      <x:c r="A20" s="16" t="str">
        <x:v>T-SM001-Y26</x:v>
      </x:c>
      <x:c r="B20" s="16" t="str">
        <x:v>Yearly</x:v>
      </x:c>
      <x:c r="C20" s="42" t="n">
        <x:v>46023</x:v>
      </x:c>
      <x:c r="D20" s="42" t="n">
        <x:v>46387</x:v>
      </x:c>
      <x:c r="E20" s="16" t="str">
        <x:v>SM001</x:v>
      </x:c>
      <x:c r="F20" s="16" t="str">
        <x:v>Senior Sales Manager</x:v>
      </x:c>
      <x:c r="G20" s="16" t="str">
        <x:v>ALL</x:v>
      </x:c>
      <x:c r="H20" s="43" t="n">
        <x:v>140</x:v>
      </x:c>
      <x:c r="I20" s="16" t="str">
        <x:v>CL-007: confirm annual target period</x:v>
      </x:c>
    </x:row>
    <x:row r="21">
      <x:c r="A21" s="16" t="str">
        <x:v>T-SM002-Y26</x:v>
      </x:c>
      <x:c r="B21" s="16" t="str">
        <x:v>Yearly</x:v>
      </x:c>
      <x:c r="C21" s="42" t="n">
        <x:v>46023</x:v>
      </x:c>
      <x:c r="D21" s="42" t="n">
        <x:v>46387</x:v>
      </x:c>
      <x:c r="E21" s="16" t="str">
        <x:v>SM002</x:v>
      </x:c>
      <x:c r="F21" s="16" t="str">
        <x:v>Senior Sales Manager</x:v>
      </x:c>
      <x:c r="G21" s="16" t="str">
        <x:v>ALL</x:v>
      </x:c>
      <x:c r="H21" s="43" t="n">
        <x:v>110</x:v>
      </x:c>
      <x:c r="I21" s="16" t="str">
        <x:v>CL-007: confirm annual target period</x:v>
      </x:c>
    </x:row>
  </x:sheetData>
  <x:mergeCells>
    <x:mergeCell ref="A1:I1"/>
    <x:mergeCell ref="A2:I2"/>
  </x:mergeCells>
  <x:pageMargins left="0.7" right="0.7" top="0.75" bottom="0.75" header="0.3" footer="0.3"/>
  <x:tableParts count="1">
    <x:tablePart xmlns:r="http://schemas.openxmlformats.org/officeDocument/2006/relationships" r:id="R35c8b5c3d03e4397"/>
  </x:tableParts>
</x:worksheet>
</file>

<file path=xl/worksheets/sheet5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0" hidden="0" customWidth="1"/>
    <x:col min="2" max="2" width="7.110000133514404" hidden="0" customWidth="1"/>
    <x:col min="3" max="3" width="7.559999942779541" hidden="0" customWidth="1"/>
    <x:col min="4" max="4" width="23" hidden="0" customWidth="1"/>
  </x:cols>
  <x:sheetData>
    <x:row r="1" ht="22" customHeight="1">
      <x:c r="A1" s="4" t="str">
        <x:v>Scenario coverage</x:v>
      </x:c>
      <x:c r="B1" s="39"/>
      <x:c r="C1" s="39"/>
      <x:c r="D1" s="39"/>
    </x:row>
    <x:row r="2" ht="22" customHeight="1">
      <x:c r="A2" s="6" t="str">
        <x:v>สูตรตรวจจำนวนกรณีจาก Sales_Transactions เพื่อยืนยันว่าไฟล์ตัวอย่างครอบคลุมเงื่อนไขสำคัญ</x:v>
      </x:c>
      <x:c r="B2" s="39"/>
      <x:c r="C2" s="39"/>
      <x:c r="D2" s="39"/>
    </x:row>
    <x:row r="3" ht="22" customHeight="1">
      <x:c r="A3" s="40"/>
      <x:c r="B3" s="40"/>
      <x:c r="C3" s="40"/>
      <x:c r="D3" s="40"/>
    </x:row>
    <x:row r="4">
      <x:c r="A4" s="41"/>
      <x:c r="B4" s="41"/>
      <x:c r="C4" s="41"/>
      <x:c r="D4" s="41"/>
    </x:row>
    <x:row r="5" ht="34" customHeight="1">
      <x:c r="A5" s="13" t="str">
        <x:v>กรณีทดสอบ</x:v>
      </x:c>
      <x:c r="B5" s="22" t="str">
        <x:v>จำนวนแถว</x:v>
      </x:c>
      <x:c r="C5" s="22" t="str">
        <x:v>เกณฑ์ขั้นต่ำ</x:v>
      </x:c>
      <x:c r="D5" s="14" t="str">
        <x:v>อ้างอิง</x:v>
      </x:c>
    </x:row>
    <x:row r="6">
      <x:c r="A6" s="19" t="str">
        <x:v>Transactions</x:v>
      </x:c>
      <x:c r="B6" s="45" t="n">
        <x:f>COUNTA('Sales_Transactions'!$A$6:$A$55)</x:f>
        <x:v>50</x:v>
      </x:c>
      <x:c r="C6" s="45" t="n">
        <x:v>50</x:v>
      </x:c>
      <x:c r="D6" s="19" t="str">
        <x:v>Import volume</x:v>
      </x:c>
    </x:row>
    <x:row r="7">
      <x:c r="A7" s="21" t="str">
        <x:v>G6</x:v>
      </x:c>
      <x:c r="B7" s="46" t="n">
        <x:f>COUNTIF('Sales_Transactions'!$L$6:$L$55,"G6")</x:f>
        <x:v>20</x:v>
      </x:c>
      <x:c r="C7" s="46" t="n">
        <x:v>1</x:v>
      </x:c>
      <x:c r="D7" s="21" t="str">
        <x:v>Vehicle model</x:v>
      </x:c>
    </x:row>
    <x:row r="8">
      <x:c r="A8" s="21" t="str">
        <x:v>X9</x:v>
      </x:c>
      <x:c r="B8" s="46" t="n">
        <x:f>COUNTIF('Sales_Transactions'!$L$6:$L$55,"X9")</x:f>
        <x:v>30</x:v>
      </x:c>
      <x:c r="C8" s="46" t="n">
        <x:v>1</x:v>
      </x:c>
      <x:c r="D8" s="21" t="str">
        <x:v>Vehicle model</x:v>
      </x:c>
    </x:row>
    <x:row r="9">
      <x:c r="A9" s="21" t="str">
        <x:v>BKK</x:v>
      </x:c>
      <x:c r="B9" s="46" t="n">
        <x:f>COUNTIF('Sales_Transactions'!$I$6:$I$55,"BKK")</x:f>
        <x:v>26</x:v>
      </x:c>
      <x:c r="C9" s="46" t="n">
        <x:v>1</x:v>
      </x:c>
      <x:c r="D9" s="21" t="str">
        <x:v>Region</x:v>
      </x:c>
    </x:row>
    <x:row r="10">
      <x:c r="A10" s="21" t="str">
        <x:v>UPC</x:v>
      </x:c>
      <x:c r="B10" s="46" t="n">
        <x:f>COUNTIF('Sales_Transactions'!$I$6:$I$55,"UPC")</x:f>
        <x:v>24</x:v>
      </x:c>
      <x:c r="C10" s="46" t="n">
        <x:v>1</x:v>
      </x:c>
      <x:c r="D10" s="21" t="str">
        <x:v>Region</x:v>
      </x:c>
    </x:row>
    <x:row r="11">
      <x:c r="A11" s="21" t="str">
        <x:v>Demo</x:v>
      </x:c>
      <x:c r="B11" s="46" t="n">
        <x:f>COUNTIF('Sales_Transactions'!$O$6:$O$55,"Demo")</x:f>
        <x:v>2</x:v>
      </x:c>
      <x:c r="C11" s="46" t="n">
        <x:v>1</x:v>
      </x:c>
      <x:c r="D11" s="21" t="str">
        <x:v>CL-013</x:v>
      </x:c>
    </x:row>
    <x:row r="12">
      <x:c r="A12" s="21" t="str">
        <x:v>Fleet</x:v>
      </x:c>
      <x:c r="B12" s="46" t="n">
        <x:f>COUNTIF('Sales_Transactions'!$O$6:$O$55,"Fleet")</x:f>
        <x:v>3</x:v>
      </x:c>
      <x:c r="C12" s="46" t="n">
        <x:v>1</x:v>
      </x:c>
      <x:c r="D12" s="21" t="str">
        <x:v>CL-012</x:v>
      </x:c>
    </x:row>
    <x:row r="13">
      <x:c r="A13" s="21" t="str">
        <x:v>VVIP</x:v>
      </x:c>
      <x:c r="B13" s="46" t="n">
        <x:f>COUNTIF('Sales_Transactions'!$P$6:$P$55,"VVIP")</x:f>
        <x:v>3</x:v>
      </x:c>
      <x:c r="C13" s="46" t="n">
        <x:v>1</x:v>
      </x:c>
      <x:c r="D13" s="21" t="str">
        <x:v>CL-008</x:v>
      </x:c>
    </x:row>
    <x:row r="14">
      <x:c r="A14" s="21" t="str">
        <x:v>Take Care</x:v>
      </x:c>
      <x:c r="B14" s="46" t="n">
        <x:f>COUNTIF('Sales_Transactions'!$Q$6:$Q$55,"TRUE")</x:f>
        <x:v>2</x:v>
      </x:c>
      <x:c r="C14" s="46" t="n">
        <x:v>1</x:v>
      </x:c>
      <x:c r="D14" s="21" t="str">
        <x:v>CL-008</x:v>
      </x:c>
    </x:row>
    <x:row r="15">
      <x:c r="A15" s="21" t="str">
        <x:v>CRM incomplete</x:v>
      </x:c>
      <x:c r="B15" s="46" t="n">
        <x:f>COUNTIF('Sales_Transactions'!$T$6:$T$55,"FALSE")</x:f>
        <x:v>1</x:v>
      </x:c>
      <x:c r="C15" s="46" t="n">
        <x:v>1</x:v>
      </x:c>
      <x:c r="D15" s="21" t="str">
        <x:v>CL-015</x:v>
      </x:c>
    </x:row>
    <x:row r="16">
      <x:c r="A16" s="21" t="str">
        <x:v>Inactive at payment</x:v>
      </x:c>
      <x:c r="B16" s="46" t="n">
        <x:f>COUNTIF('Sales_Transactions'!$U$6:$U$55,"FALSE")</x:f>
        <x:v>1</x:v>
      </x:c>
      <x:c r="C16" s="46" t="n">
        <x:v>1</x:v>
      </x:c>
      <x:c r="D16" s="21" t="str">
        <x:v>CL-014</x:v>
      </x:c>
    </x:row>
    <x:row r="17">
      <x:c r="A17" s="21" t="str">
        <x:v>Delivery ineligible</x:v>
      </x:c>
      <x:c r="B17" s="46" t="n">
        <x:f>COUNTIF('Sales_Transactions'!$V$6:$V$55,"FALSE")</x:f>
        <x:v>1</x:v>
      </x:c>
      <x:c r="C17" s="46" t="n">
        <x:v>1</x:v>
      </x:c>
      <x:c r="D17" s="21" t="str">
        <x:v>Eligibility</x:v>
      </x:c>
    </x:row>
    <x:row r="18">
      <x:c r="A18" s="21" t="str">
        <x:v>Fraud / suspension</x:v>
      </x:c>
      <x:c r="B18" s="46" t="n">
        <x:f>COUNTIF('Sales_Transactions'!$W$6:$W$55,"TRUE")</x:f>
        <x:v>1</x:v>
      </x:c>
      <x:c r="C18" s="46" t="n">
        <x:v>1</x:v>
      </x:c>
      <x:c r="D18" s="21" t="str">
        <x:v>Eligibility</x:v>
      </x:c>
    </x:row>
    <x:row r="19">
      <x:c r="A19" s="21" t="str">
        <x:v>Finance below 8%</x:v>
      </x:c>
      <x:c r="B19" s="46" t="n">
        <x:f>COUNTIFS('Sales_Transactions'!$X$6:$X$55,"&gt;0",'Sales_Transactions'!$Y$6:$Y$55,"&lt;0.08")</x:f>
        <x:v>1</x:v>
      </x:c>
      <x:c r="C19" s="46" t="n">
        <x:v>1</x:v>
      </x:c>
      <x:c r="D19" s="21" t="str">
        <x:v>CL-010</x:v>
      </x:c>
    </x:row>
    <x:row r="20">
      <x:c r="A20" s="21" t="str">
        <x:v>Finance at or above 8%</x:v>
      </x:c>
      <x:c r="B20" s="46" t="n">
        <x:f>COUNTIFS('Sales_Transactions'!$X$6:$X$55,"&gt;0",'Sales_Transactions'!$Y$6:$Y$55,"&gt;=0.08")</x:f>
        <x:v>38</x:v>
      </x:c>
      <x:c r="C20" s="46" t="n">
        <x:v>1</x:v>
      </x:c>
      <x:c r="D20" s="21" t="str">
        <x:v>CL-010</x:v>
      </x:c>
    </x:row>
    <x:row r="21">
      <x:c r="A21" s="21" t="str">
        <x:v>Accessory negative GP</x:v>
      </x:c>
      <x:c r="B21" s="46" t="n">
        <x:f>SUMPRODUCT(--('Sales_Transactions'!$Z$6:$Z$55&lt;'Sales_Transactions'!$AA$6:$AA$55))</x:f>
        <x:v>1</x:v>
      </x:c>
      <x:c r="C21" s="46" t="n">
        <x:v>1</x:v>
      </x:c>
      <x:c r="D21" s="21" t="str">
        <x:v>CL-021</x:v>
      </x:c>
    </x:row>
    <x:row r="22">
      <x:c r="A22" s="21" t="str">
        <x:v>Film below standard price</x:v>
      </x:c>
      <x:c r="B22" s="46" t="n">
        <x:f>SUMPRODUCT(--('Sales_Transactions'!$AD$6:$AD$55&gt;0),--('Sales_Transactions'!$AD$6:$AD$55&lt;'Sales_Transactions'!$AE$6:$AE$55))</x:f>
        <x:v>1</x:v>
      </x:c>
      <x:c r="C22" s="46" t="n">
        <x:v>1</x:v>
      </x:c>
      <x:c r="D22" s="21" t="str">
        <x:v>CL-022</x:v>
      </x:c>
    </x:row>
    <x:row r="23">
      <x:c r="A23" s="21" t="str">
        <x:v>HOLD</x:v>
      </x:c>
      <x:c r="B23" s="46" t="n">
        <x:f>COUNTIF('Sales_Transactions'!$AH$6:$AH$55,"HOLD")</x:f>
        <x:v>14</x:v>
      </x:c>
      <x:c r="C23" s="46" t="n">
        <x:v>1</x:v>
      </x:c>
      <x:c r="D23" s="21" t="str">
        <x:v>Rule Decision</x:v>
      </x:c>
    </x:row>
    <x:row r="24">
      <x:c r="A24" s="21" t="str">
        <x:v>REVIEW</x:v>
      </x:c>
      <x:c r="B24" s="46" t="n">
        <x:f>COUNTIF('Sales_Transactions'!$AH$6:$AH$55,"REVIEW")</x:f>
        <x:v>16</x:v>
      </x:c>
      <x:c r="C24" s="46" t="n">
        <x:v>1</x:v>
      </x:c>
      <x:c r="D24" s="21" t="str">
        <x:v>Manual review</x:v>
      </x:c>
    </x:row>
    <x:row r="25">
      <x:c r="A25" s="21" t="str">
        <x:v>BLOCK_DATA</x:v>
      </x:c>
      <x:c r="B25" s="46" t="n">
        <x:f>COUNTIF('Sales_Transactions'!$AH$6:$AH$55,"BLOCK_DATA")</x:f>
        <x:v>4</x:v>
      </x:c>
      <x:c r="C25" s="46" t="n">
        <x:v>1</x:v>
      </x:c>
      <x:c r="D25" s="21" t="str">
        <x:v>Data issue</x:v>
      </x:c>
    </x:row>
    <x:row r="26">
      <x:c r="A26" s="21" t="str">
        <x:v>READY</x:v>
      </x:c>
      <x:c r="B26" s="46" t="n">
        <x:f>COUNTIF('Sales_Transactions'!$AH$6:$AH$55,"READY")</x:f>
        <x:v>16</x:v>
      </x:c>
      <x:c r="C26" s="46" t="n">
        <x:v>1</x:v>
      </x:c>
      <x:c r="D26" s="21" t="str">
        <x:v>Simulation</x:v>
      </x:c>
    </x:row>
  </x:sheetData>
  <x:mergeCells>
    <x:mergeCell ref="A1:D1"/>
    <x:mergeCell ref="A2:D2"/>
  </x:mergeCells>
  <x:conditionalFormatting sqref="B6:B26">
    <x:cfRule type="cellIs" dxfId="4" priority="1" operator="lessThan">
      <x:formula>1</x:formula>
    </x:cfRule>
  </x:conditionalFormatting>
  <x:pageMargins left="0.7" right="0.7" top="0.75" bottom="0.75" header="0.3" footer="0.3"/>
</x:worksheet>
</file>